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2935" yWindow="-105" windowWidth="21840" windowHeight="12570"/>
  </bookViews>
  <sheets>
    <sheet name="予選リーグ(入力)" sheetId="12" r:id="rId1"/>
  </sheets>
  <definedNames>
    <definedName name="_xlnm.Print_Area" localSheetId="0">'予選リーグ(入力)'!$A$1:$CJ$77</definedName>
    <definedName name="_xlnm.Print_Area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A66" i="12" l="1"/>
  <c r="BA63" i="12"/>
  <c r="BA60" i="12"/>
  <c r="AZ60" i="12"/>
  <c r="AZ63" i="12"/>
  <c r="AZ66" i="12"/>
  <c r="AW60" i="12"/>
  <c r="AW63" i="12"/>
  <c r="AW66" i="12"/>
  <c r="AT66" i="12" s="1"/>
  <c r="AT60" i="12"/>
  <c r="AT63" i="12"/>
  <c r="AR60" i="12"/>
  <c r="AR63" i="12"/>
  <c r="AR66" i="12"/>
  <c r="AZ57" i="12"/>
  <c r="V45" i="12"/>
  <c r="AW57" i="12"/>
  <c r="AT57" i="12" s="1"/>
  <c r="AR57" i="12"/>
  <c r="AS51" i="12"/>
  <c r="AQ51" i="12"/>
  <c r="AO51" i="12"/>
  <c r="AV51" i="12" s="1"/>
  <c r="AS48" i="12"/>
  <c r="AQ48" i="12" s="1"/>
  <c r="AO48" i="12"/>
  <c r="AV48" i="12" s="1"/>
  <c r="AS45" i="12"/>
  <c r="AQ45" i="12" s="1"/>
  <c r="AV45" i="12" s="1"/>
  <c r="AW45" i="12" s="1"/>
  <c r="AO45" i="12"/>
  <c r="AS39" i="12"/>
  <c r="AQ39" i="12"/>
  <c r="AO39" i="12"/>
  <c r="AV39" i="12" s="1"/>
  <c r="AS36" i="12"/>
  <c r="AQ36" i="12" s="1"/>
  <c r="AO36" i="12"/>
  <c r="AS33" i="12"/>
  <c r="AQ33" i="12" s="1"/>
  <c r="AV33" i="12" s="1"/>
  <c r="AO33" i="12"/>
  <c r="AS27" i="12"/>
  <c r="AQ27" i="12"/>
  <c r="AO27" i="12"/>
  <c r="AV27" i="12" s="1"/>
  <c r="AS24" i="12"/>
  <c r="AQ24" i="12" s="1"/>
  <c r="AV24" i="12" s="1"/>
  <c r="AW24" i="12" s="1"/>
  <c r="AO24" i="12"/>
  <c r="AS21" i="12"/>
  <c r="AQ21" i="12" s="1"/>
  <c r="AO21" i="12"/>
  <c r="AV21" i="12" s="1"/>
  <c r="AS15" i="12"/>
  <c r="AQ15" i="12"/>
  <c r="AO15" i="12"/>
  <c r="AV15" i="12" s="1"/>
  <c r="AS12" i="12"/>
  <c r="AQ12" i="12" s="1"/>
  <c r="AO12" i="12"/>
  <c r="AV12" i="12" s="1"/>
  <c r="AS9" i="12"/>
  <c r="AQ9" i="12" s="1"/>
  <c r="AV9" i="12" s="1"/>
  <c r="AW9" i="12" s="1"/>
  <c r="AO9" i="12"/>
  <c r="S75" i="12"/>
  <c r="Q75" i="12"/>
  <c r="O75" i="12"/>
  <c r="V75" i="12" s="1"/>
  <c r="S72" i="12"/>
  <c r="Q72" i="12" s="1"/>
  <c r="V72" i="12" s="1"/>
  <c r="W72" i="12" s="1"/>
  <c r="O72" i="12"/>
  <c r="S69" i="12"/>
  <c r="Q69" i="12" s="1"/>
  <c r="O69" i="12"/>
  <c r="V69" i="12" s="1"/>
  <c r="S63" i="12"/>
  <c r="Q63" i="12"/>
  <c r="O63" i="12"/>
  <c r="V63" i="12" s="1"/>
  <c r="S60" i="12"/>
  <c r="Q60" i="12" s="1"/>
  <c r="O60" i="12"/>
  <c r="S57" i="12"/>
  <c r="Q57" i="12" s="1"/>
  <c r="V57" i="12" s="1"/>
  <c r="O57" i="12"/>
  <c r="S51" i="12"/>
  <c r="Q51" i="12"/>
  <c r="O51" i="12"/>
  <c r="V51" i="12" s="1"/>
  <c r="S48" i="12"/>
  <c r="Q48" i="12" s="1"/>
  <c r="V48" i="12" s="1"/>
  <c r="W48" i="12" s="1"/>
  <c r="O48" i="12"/>
  <c r="S45" i="12"/>
  <c r="Q45" i="12" s="1"/>
  <c r="O45" i="12"/>
  <c r="S39" i="12"/>
  <c r="Q39" i="12"/>
  <c r="O39" i="12"/>
  <c r="V39" i="12" s="1"/>
  <c r="S36" i="12"/>
  <c r="Q36" i="12" s="1"/>
  <c r="V36" i="12" s="1"/>
  <c r="W36" i="12" s="1"/>
  <c r="O36" i="12"/>
  <c r="S33" i="12"/>
  <c r="Q33" i="12" s="1"/>
  <c r="O33" i="12"/>
  <c r="V33" i="12" s="1"/>
  <c r="S27" i="12"/>
  <c r="Q27" i="12"/>
  <c r="O27" i="12"/>
  <c r="V27" i="12" s="1"/>
  <c r="S24" i="12"/>
  <c r="Q24" i="12" s="1"/>
  <c r="O24" i="12"/>
  <c r="S21" i="12"/>
  <c r="Q21" i="12" s="1"/>
  <c r="V21" i="12" s="1"/>
  <c r="O21" i="12"/>
  <c r="W15" i="12"/>
  <c r="W12" i="12"/>
  <c r="W9" i="12"/>
  <c r="V15" i="12"/>
  <c r="V12" i="12"/>
  <c r="V9" i="12"/>
  <c r="Q15" i="12"/>
  <c r="Q12" i="12"/>
  <c r="Q9" i="12"/>
  <c r="S15" i="12"/>
  <c r="S9" i="12"/>
  <c r="S12" i="12"/>
  <c r="O15" i="12"/>
  <c r="O12" i="12"/>
  <c r="BG11" i="12"/>
  <c r="BG12" i="12" s="1"/>
  <c r="BG13" i="12" s="1"/>
  <c r="BG14" i="12" s="1"/>
  <c r="BG15" i="12" s="1"/>
  <c r="BG16" i="12" s="1"/>
  <c r="BG17" i="12" s="1"/>
  <c r="BG18" i="12" s="1"/>
  <c r="AW48" i="12" l="1"/>
  <c r="AW51" i="12"/>
  <c r="AV36" i="12"/>
  <c r="AW36" i="12" s="1"/>
  <c r="AW27" i="12"/>
  <c r="AW21" i="12"/>
  <c r="AW12" i="12"/>
  <c r="AW15" i="12"/>
  <c r="W75" i="12"/>
  <c r="W69" i="12"/>
  <c r="V60" i="12"/>
  <c r="W60" i="12" s="1"/>
  <c r="W57" i="12"/>
  <c r="W51" i="12"/>
  <c r="W45" i="12"/>
  <c r="W39" i="12"/>
  <c r="W33" i="12"/>
  <c r="V24" i="12"/>
  <c r="W24" i="12" s="1"/>
  <c r="BZ26" i="12"/>
  <c r="AW39" i="12" l="1"/>
  <c r="AW33" i="12"/>
  <c r="W63" i="12"/>
  <c r="W21" i="12"/>
  <c r="W27" i="12"/>
  <c r="CE13" i="12"/>
  <c r="CE28" i="12"/>
  <c r="BZ28" i="12"/>
  <c r="CE27" i="12"/>
  <c r="BZ27" i="12"/>
  <c r="CE26" i="12"/>
  <c r="CE25" i="12"/>
  <c r="BZ25" i="12"/>
  <c r="CE24" i="12"/>
  <c r="BZ24" i="12"/>
  <c r="CE23" i="12"/>
  <c r="BZ23" i="12"/>
  <c r="CE22" i="12"/>
  <c r="BZ22" i="12"/>
  <c r="CE21" i="12"/>
  <c r="BZ21" i="12"/>
  <c r="CE20" i="12"/>
  <c r="BZ20" i="12"/>
  <c r="BO28" i="12"/>
  <c r="BJ28" i="12"/>
  <c r="BO27" i="12"/>
  <c r="BJ27" i="12"/>
  <c r="BO26" i="12"/>
  <c r="BJ26" i="12"/>
  <c r="BO25" i="12"/>
  <c r="BJ25" i="12"/>
  <c r="BO24" i="12"/>
  <c r="BJ24" i="12"/>
  <c r="BO23" i="12"/>
  <c r="BJ23" i="12"/>
  <c r="BO22" i="12"/>
  <c r="BJ22" i="12"/>
  <c r="BO21" i="12"/>
  <c r="BJ21" i="12"/>
  <c r="BO20" i="12"/>
  <c r="BJ20" i="12"/>
  <c r="CE18" i="12"/>
  <c r="BZ18" i="12"/>
  <c r="CE17" i="12"/>
  <c r="BZ17" i="12"/>
  <c r="CE16" i="12"/>
  <c r="BZ16" i="12"/>
  <c r="CE15" i="12"/>
  <c r="BZ15" i="12"/>
  <c r="CE14" i="12"/>
  <c r="BZ14" i="12"/>
  <c r="BZ13" i="12"/>
  <c r="CE12" i="12"/>
  <c r="BZ12" i="12"/>
  <c r="CE11" i="12"/>
  <c r="BZ11" i="12"/>
  <c r="CE10" i="12"/>
  <c r="BZ10" i="12"/>
  <c r="BO18" i="12"/>
  <c r="BJ18" i="12"/>
  <c r="BO17" i="12"/>
  <c r="BJ17" i="12"/>
  <c r="BO16" i="12"/>
  <c r="BJ16" i="12"/>
  <c r="BO15" i="12"/>
  <c r="BJ15" i="12"/>
  <c r="BO14" i="12"/>
  <c r="BJ14" i="12"/>
  <c r="BO13" i="12"/>
  <c r="BJ13" i="12"/>
  <c r="BO12" i="12"/>
  <c r="BJ12" i="12"/>
  <c r="BO11" i="12"/>
  <c r="BJ11" i="12"/>
  <c r="BO10" i="12"/>
  <c r="BJ10" i="12"/>
  <c r="BW10" i="12"/>
  <c r="BG20" i="12" s="1"/>
  <c r="BW20" i="12" s="1"/>
  <c r="BW12" i="12" l="1"/>
  <c r="BG22" i="12" s="1"/>
  <c r="BW22" i="12" s="1"/>
  <c r="BW11" i="12"/>
  <c r="BG21" i="12" s="1"/>
  <c r="BW21" i="12" s="1"/>
  <c r="BW13" i="12" l="1"/>
  <c r="BG23" i="12" s="1"/>
  <c r="BW23" i="12" s="1"/>
  <c r="BW14" i="12" l="1"/>
  <c r="BG24" i="12" s="1"/>
  <c r="BW24" i="12" s="1"/>
  <c r="BW15" i="12" l="1"/>
  <c r="BG25" i="12" s="1"/>
  <c r="BW25" i="12" s="1"/>
  <c r="BW16" i="12" l="1"/>
  <c r="BG26" i="12" s="1"/>
  <c r="BW26" i="12" s="1"/>
  <c r="BW17" i="12" l="1"/>
  <c r="BG27" i="12" s="1"/>
  <c r="BW27" i="12" s="1"/>
  <c r="BW18" i="12"/>
  <c r="BG28" i="12" s="1"/>
  <c r="BW28" i="12" s="1"/>
  <c r="AN68" i="12" l="1"/>
  <c r="AL68" i="12"/>
  <c r="AM67" i="12" s="1"/>
  <c r="AK68" i="12"/>
  <c r="AI68" i="12"/>
  <c r="AH68" i="12"/>
  <c r="AF68" i="12"/>
  <c r="AG67" i="12" s="1"/>
  <c r="AK65" i="12"/>
  <c r="AI65" i="12"/>
  <c r="AH65" i="12"/>
  <c r="AF65" i="12"/>
  <c r="AG64" i="12" s="1"/>
  <c r="AP64" i="12"/>
  <c r="AJ64" i="12"/>
  <c r="AH62" i="12"/>
  <c r="AF62" i="12"/>
  <c r="AG61" i="12" s="1"/>
  <c r="AP61" i="12"/>
  <c r="AM61" i="12"/>
  <c r="AP58" i="12"/>
  <c r="AM58" i="12"/>
  <c r="AJ58" i="12"/>
  <c r="AK53" i="12"/>
  <c r="AI53" i="12"/>
  <c r="AJ52" i="12" s="1"/>
  <c r="AH53" i="12"/>
  <c r="AF53" i="12"/>
  <c r="AH50" i="12"/>
  <c r="AF50" i="12"/>
  <c r="AM49" i="12"/>
  <c r="AM46" i="12"/>
  <c r="AJ46" i="12"/>
  <c r="AK41" i="12"/>
  <c r="AI41" i="12"/>
  <c r="AH41" i="12"/>
  <c r="AF41" i="12"/>
  <c r="AH38" i="12"/>
  <c r="AF38" i="12"/>
  <c r="AM37" i="12"/>
  <c r="AM34" i="12"/>
  <c r="AJ34" i="12"/>
  <c r="AK29" i="12"/>
  <c r="AI29" i="12"/>
  <c r="AH29" i="12"/>
  <c r="AF29" i="12"/>
  <c r="AH26" i="12"/>
  <c r="AF26" i="12"/>
  <c r="AM25" i="12"/>
  <c r="AM22" i="12"/>
  <c r="AJ22" i="12"/>
  <c r="AK17" i="12"/>
  <c r="AI17" i="12"/>
  <c r="AH17" i="12"/>
  <c r="AF17" i="12"/>
  <c r="AG16" i="12" s="1"/>
  <c r="AH14" i="12"/>
  <c r="AF14" i="12"/>
  <c r="AM13" i="12"/>
  <c r="AM10" i="12"/>
  <c r="AJ10" i="12"/>
  <c r="K77" i="12"/>
  <c r="I77" i="12"/>
  <c r="H77" i="12"/>
  <c r="F77" i="12"/>
  <c r="H74" i="12"/>
  <c r="F74" i="12"/>
  <c r="M73" i="12"/>
  <c r="M70" i="12"/>
  <c r="J70" i="12"/>
  <c r="K65" i="12"/>
  <c r="I65" i="12"/>
  <c r="H65" i="12"/>
  <c r="F65" i="12"/>
  <c r="H62" i="12"/>
  <c r="F62" i="12"/>
  <c r="M61" i="12"/>
  <c r="M58" i="12"/>
  <c r="J58" i="12"/>
  <c r="K53" i="12"/>
  <c r="I53" i="12"/>
  <c r="H53" i="12"/>
  <c r="F53" i="12"/>
  <c r="H50" i="12"/>
  <c r="F50" i="12"/>
  <c r="M49" i="12"/>
  <c r="M46" i="12"/>
  <c r="J46" i="12"/>
  <c r="K41" i="12"/>
  <c r="I41" i="12"/>
  <c r="H41" i="12"/>
  <c r="F41" i="12"/>
  <c r="H38" i="12"/>
  <c r="F38" i="12"/>
  <c r="M37" i="12"/>
  <c r="M34" i="12"/>
  <c r="J34" i="12"/>
  <c r="K29" i="12"/>
  <c r="I29" i="12"/>
  <c r="H29" i="12"/>
  <c r="F29" i="12"/>
  <c r="H26" i="12"/>
  <c r="F26" i="12"/>
  <c r="M25" i="12"/>
  <c r="M22" i="12"/>
  <c r="J22" i="12"/>
  <c r="K17" i="12"/>
  <c r="I17" i="12"/>
  <c r="H17" i="12"/>
  <c r="F17" i="12"/>
  <c r="H14" i="12"/>
  <c r="F14" i="12"/>
  <c r="M13" i="12"/>
  <c r="M10" i="12"/>
  <c r="J10" i="12"/>
  <c r="A72" i="12"/>
  <c r="A75" i="12" s="1"/>
  <c r="L68" i="12"/>
  <c r="I68" i="12"/>
  <c r="F68" i="12"/>
  <c r="AA60" i="12"/>
  <c r="AA63" i="12" s="1"/>
  <c r="AA66" i="12" s="1"/>
  <c r="A60" i="12"/>
  <c r="A63" i="12" s="1"/>
  <c r="AO56" i="12"/>
  <c r="AL56" i="12"/>
  <c r="AI56" i="12"/>
  <c r="AF56" i="12"/>
  <c r="L56" i="12"/>
  <c r="I56" i="12"/>
  <c r="F56" i="12"/>
  <c r="AA48" i="12"/>
  <c r="AA51" i="12" s="1"/>
  <c r="A48" i="12"/>
  <c r="A51" i="12" s="1"/>
  <c r="AL44" i="12"/>
  <c r="AI44" i="12"/>
  <c r="AF44" i="12"/>
  <c r="L44" i="12"/>
  <c r="I44" i="12"/>
  <c r="F44" i="12"/>
  <c r="AA36" i="12"/>
  <c r="AA39" i="12" s="1"/>
  <c r="A36" i="12"/>
  <c r="A39" i="12" s="1"/>
  <c r="AL32" i="12"/>
  <c r="AI32" i="12"/>
  <c r="AF32" i="12"/>
  <c r="L32" i="12"/>
  <c r="I32" i="12"/>
  <c r="F32" i="12"/>
  <c r="AA24" i="12"/>
  <c r="AA27" i="12" s="1"/>
  <c r="A24" i="12"/>
  <c r="A27" i="12" s="1"/>
  <c r="AL20" i="12"/>
  <c r="AI20" i="12"/>
  <c r="AF20" i="12"/>
  <c r="L20" i="12"/>
  <c r="I20" i="12"/>
  <c r="F20" i="12"/>
  <c r="AA12" i="12"/>
  <c r="AA15" i="12" s="1"/>
  <c r="A12" i="12"/>
  <c r="A15" i="12" s="1"/>
  <c r="AL8" i="12"/>
  <c r="AI8" i="12"/>
  <c r="AF8" i="12"/>
  <c r="L8" i="12"/>
  <c r="I8" i="12"/>
  <c r="F8" i="12"/>
  <c r="BA57" i="12" l="1"/>
  <c r="AJ67" i="12"/>
  <c r="G40" i="12"/>
  <c r="G28" i="12"/>
  <c r="G16" i="12"/>
  <c r="O9" i="12"/>
  <c r="AJ28" i="12"/>
  <c r="J28" i="12"/>
  <c r="AJ40" i="12"/>
  <c r="G37" i="12"/>
  <c r="AG52" i="12"/>
  <c r="AG25" i="12"/>
  <c r="J40" i="12"/>
  <c r="AG40" i="12"/>
  <c r="G49" i="12"/>
  <c r="G76" i="12"/>
  <c r="AG13" i="12"/>
  <c r="J16" i="12"/>
  <c r="G25" i="12"/>
  <c r="G52" i="12"/>
  <c r="G64" i="12"/>
  <c r="AG37" i="12"/>
  <c r="AG49" i="12"/>
  <c r="G73" i="12"/>
  <c r="J52" i="12"/>
  <c r="J64" i="12"/>
  <c r="AJ16" i="12"/>
  <c r="J76" i="12"/>
  <c r="AG28" i="12"/>
  <c r="G13" i="12"/>
  <c r="G61" i="12"/>
</calcChain>
</file>

<file path=xl/sharedStrings.xml><?xml version="1.0" encoding="utf-8"?>
<sst xmlns="http://schemas.openxmlformats.org/spreadsheetml/2006/main" count="321" uniqueCount="134">
  <si>
    <t>十勝川河川敷サッカー場</t>
    <rPh sb="0" eb="2">
      <t>トカチ</t>
    </rPh>
    <rPh sb="2" eb="3">
      <t>ガワ</t>
    </rPh>
    <rPh sb="3" eb="6">
      <t>カセンシキ</t>
    </rPh>
    <rPh sb="10" eb="11">
      <t>ジョウ</t>
    </rPh>
    <phoneticPr fontId="2"/>
  </si>
  <si>
    <t>Ａブロック</t>
    <phoneticPr fontId="2"/>
  </si>
  <si>
    <t>Ｅブロック</t>
    <phoneticPr fontId="2"/>
  </si>
  <si>
    <t>勝ち点</t>
    <rPh sb="0" eb="1">
      <t>カ</t>
    </rPh>
    <rPh sb="2" eb="3">
      <t>テン</t>
    </rPh>
    <phoneticPr fontId="2"/>
  </si>
  <si>
    <t>得失点</t>
    <rPh sb="0" eb="3">
      <t>トクシッテン</t>
    </rPh>
    <phoneticPr fontId="2"/>
  </si>
  <si>
    <t>総得点</t>
    <rPh sb="0" eb="3">
      <t>ソウトクテン</t>
    </rPh>
    <phoneticPr fontId="2"/>
  </si>
  <si>
    <t>順位</t>
    <rPh sb="0" eb="2">
      <t>ジュンイ</t>
    </rPh>
    <phoneticPr fontId="2"/>
  </si>
  <si>
    <t>A1</t>
    <phoneticPr fontId="2"/>
  </si>
  <si>
    <t>A3</t>
    <phoneticPr fontId="2"/>
  </si>
  <si>
    <t>A5</t>
    <phoneticPr fontId="2"/>
  </si>
  <si>
    <t>C1</t>
    <phoneticPr fontId="2"/>
  </si>
  <si>
    <t>C3</t>
    <phoneticPr fontId="2"/>
  </si>
  <si>
    <t>C5</t>
    <phoneticPr fontId="2"/>
  </si>
  <si>
    <t>試合</t>
    <rPh sb="0" eb="2">
      <t>シアイ</t>
    </rPh>
    <phoneticPr fontId="2"/>
  </si>
  <si>
    <t>時間</t>
    <rPh sb="0" eb="2">
      <t>ジカン</t>
    </rPh>
    <phoneticPr fontId="2"/>
  </si>
  <si>
    <t>Aコート</t>
    <phoneticPr fontId="2"/>
  </si>
  <si>
    <t>審判</t>
    <rPh sb="0" eb="2">
      <t>シンパン</t>
    </rPh>
    <phoneticPr fontId="2"/>
  </si>
  <si>
    <t>Bコート</t>
    <phoneticPr fontId="2"/>
  </si>
  <si>
    <t>：</t>
    <phoneticPr fontId="2"/>
  </si>
  <si>
    <t>②</t>
    <phoneticPr fontId="2"/>
  </si>
  <si>
    <t>-</t>
    <phoneticPr fontId="2"/>
  </si>
  <si>
    <t>①</t>
    <phoneticPr fontId="2"/>
  </si>
  <si>
    <t>B5</t>
    <phoneticPr fontId="2"/>
  </si>
  <si>
    <t>B3</t>
    <phoneticPr fontId="2"/>
  </si>
  <si>
    <t>④</t>
    <phoneticPr fontId="2"/>
  </si>
  <si>
    <t>③</t>
    <phoneticPr fontId="2"/>
  </si>
  <si>
    <t>⑥</t>
    <phoneticPr fontId="2"/>
  </si>
  <si>
    <t>B1</t>
    <phoneticPr fontId="2"/>
  </si>
  <si>
    <t>⑤</t>
    <phoneticPr fontId="2"/>
  </si>
  <si>
    <t>⑧</t>
    <phoneticPr fontId="2"/>
  </si>
  <si>
    <t>⑦</t>
    <phoneticPr fontId="2"/>
  </si>
  <si>
    <t>⑨</t>
    <phoneticPr fontId="2"/>
  </si>
  <si>
    <t>Ｂブロック</t>
    <phoneticPr fontId="2"/>
  </si>
  <si>
    <t>Ｆブロック</t>
    <phoneticPr fontId="2"/>
  </si>
  <si>
    <t>A2</t>
    <phoneticPr fontId="2"/>
  </si>
  <si>
    <t>A4</t>
    <phoneticPr fontId="2"/>
  </si>
  <si>
    <t>A6</t>
    <phoneticPr fontId="2"/>
  </si>
  <si>
    <t>C2</t>
    <phoneticPr fontId="2"/>
  </si>
  <si>
    <t>C4</t>
    <phoneticPr fontId="2"/>
  </si>
  <si>
    <t>C6</t>
    <phoneticPr fontId="2"/>
  </si>
  <si>
    <t>Cコート</t>
    <phoneticPr fontId="2"/>
  </si>
  <si>
    <t>Dコート</t>
    <phoneticPr fontId="2"/>
  </si>
  <si>
    <t>B6</t>
    <phoneticPr fontId="2"/>
  </si>
  <si>
    <t>B4</t>
    <phoneticPr fontId="2"/>
  </si>
  <si>
    <t>B2</t>
    <phoneticPr fontId="2"/>
  </si>
  <si>
    <t>Ｃブロック</t>
    <phoneticPr fontId="2"/>
  </si>
  <si>
    <t>Ｇブロック</t>
    <phoneticPr fontId="2"/>
  </si>
  <si>
    <t>（Ｃコート）</t>
    <phoneticPr fontId="2"/>
  </si>
  <si>
    <t>※　試合時間は前後することがありますのでご注意ください。</t>
    <rPh sb="2" eb="4">
      <t>シアイ</t>
    </rPh>
    <rPh sb="4" eb="6">
      <t>ジカン</t>
    </rPh>
    <rPh sb="7" eb="9">
      <t>ゼンゴ</t>
    </rPh>
    <rPh sb="21" eb="23">
      <t>チュウイ</t>
    </rPh>
    <phoneticPr fontId="2"/>
  </si>
  <si>
    <t>A7</t>
    <phoneticPr fontId="2"/>
  </si>
  <si>
    <t>A9</t>
    <phoneticPr fontId="2"/>
  </si>
  <si>
    <t>A11</t>
    <phoneticPr fontId="2"/>
  </si>
  <si>
    <t>B11</t>
    <phoneticPr fontId="2"/>
  </si>
  <si>
    <t>B9</t>
    <phoneticPr fontId="2"/>
  </si>
  <si>
    <t>B7</t>
    <phoneticPr fontId="2"/>
  </si>
  <si>
    <t>Ｈブロック</t>
    <phoneticPr fontId="2"/>
  </si>
  <si>
    <t>Ｄブロック</t>
    <phoneticPr fontId="2"/>
  </si>
  <si>
    <t>A8</t>
    <phoneticPr fontId="2"/>
  </si>
  <si>
    <t>A10</t>
    <phoneticPr fontId="2"/>
  </si>
  <si>
    <t>A12</t>
    <phoneticPr fontId="2"/>
  </si>
  <si>
    <t>B12</t>
    <phoneticPr fontId="2"/>
  </si>
  <si>
    <t>B10</t>
    <phoneticPr fontId="2"/>
  </si>
  <si>
    <t>B8</t>
    <phoneticPr fontId="2"/>
  </si>
  <si>
    <t>C7</t>
    <phoneticPr fontId="2"/>
  </si>
  <si>
    <t>C9</t>
    <phoneticPr fontId="2"/>
  </si>
  <si>
    <t>C11</t>
    <phoneticPr fontId="2"/>
  </si>
  <si>
    <t>C8</t>
    <phoneticPr fontId="2"/>
  </si>
  <si>
    <t>C10</t>
    <phoneticPr fontId="2"/>
  </si>
  <si>
    <t>C12</t>
    <phoneticPr fontId="2"/>
  </si>
  <si>
    <t>抽選の順で決定する。</t>
    <rPh sb="0" eb="2">
      <t>チュウセン</t>
    </rPh>
    <rPh sb="3" eb="4">
      <t>ジュン</t>
    </rPh>
    <rPh sb="5" eb="7">
      <t>ケッテイ</t>
    </rPh>
    <phoneticPr fontId="4"/>
  </si>
  <si>
    <t>◆順位は勝ち点（勝ち３、分け１、負け０）、得失点差、総得点、当該チームの戦績、</t>
    <rPh sb="1" eb="3">
      <t>ジュンイ</t>
    </rPh>
    <rPh sb="4" eb="5">
      <t>カ</t>
    </rPh>
    <rPh sb="6" eb="7">
      <t>テン</t>
    </rPh>
    <rPh sb="8" eb="9">
      <t>カ</t>
    </rPh>
    <rPh sb="12" eb="13">
      <t>ワ</t>
    </rPh>
    <rPh sb="16" eb="17">
      <t>マ</t>
    </rPh>
    <rPh sb="21" eb="25">
      <t>トクシッテンサ</t>
    </rPh>
    <rPh sb="26" eb="29">
      <t>ソウトクテン</t>
    </rPh>
    <rPh sb="30" eb="32">
      <t>トウガイ</t>
    </rPh>
    <rPh sb="36" eb="38">
      <t>センセキ</t>
    </rPh>
    <phoneticPr fontId="4"/>
  </si>
  <si>
    <t>◆競技規則は、本年度(公財)日本サッカー協会サッカー競技規則及び8人制サッカー競技規則による。</t>
    <rPh sb="1" eb="3">
      <t>キョウギ</t>
    </rPh>
    <rPh sb="3" eb="5">
      <t>キソク</t>
    </rPh>
    <phoneticPr fontId="4"/>
  </si>
  <si>
    <t>◆各ブロックの１位チームを表彰します。順位が確定したら、選手は本部席へ来てください。</t>
    <rPh sb="1" eb="2">
      <t>カク</t>
    </rPh>
    <rPh sb="8" eb="9">
      <t>イ</t>
    </rPh>
    <rPh sb="13" eb="15">
      <t>ヒョウショウ</t>
    </rPh>
    <rPh sb="35" eb="36">
      <t>キ</t>
    </rPh>
    <phoneticPr fontId="4"/>
  </si>
  <si>
    <t>◆審判研修会【レッツ野郎ゼ！ホイッスルデイ！】を開催します。</t>
    <rPh sb="1" eb="3">
      <t>シンパン</t>
    </rPh>
    <rPh sb="3" eb="6">
      <t>ケンシュウカイ</t>
    </rPh>
    <rPh sb="10" eb="12">
      <t>ヤロウ</t>
    </rPh>
    <rPh sb="24" eb="26">
      <t>カイサイ</t>
    </rPh>
    <phoneticPr fontId="4"/>
  </si>
  <si>
    <t>審判割り当てが一部変更となる場合があります。</t>
    <rPh sb="0" eb="2">
      <t>シンパン</t>
    </rPh>
    <rPh sb="2" eb="3">
      <t>ワ</t>
    </rPh>
    <rPh sb="4" eb="5">
      <t>ア</t>
    </rPh>
    <rPh sb="7" eb="9">
      <t>イチブ</t>
    </rPh>
    <rPh sb="9" eb="11">
      <t>ヘンコウ</t>
    </rPh>
    <rPh sb="14" eb="16">
      <t>バアイ</t>
    </rPh>
    <phoneticPr fontId="4"/>
  </si>
  <si>
    <t>リーグ試合進行表</t>
    <rPh sb="3" eb="5">
      <t>シアイ</t>
    </rPh>
    <rPh sb="5" eb="8">
      <t>シンコウヒョウ</t>
    </rPh>
    <phoneticPr fontId="2"/>
  </si>
  <si>
    <t>2023とかちＵ-11サッカーサマーリーグ</t>
    <phoneticPr fontId="2"/>
  </si>
  <si>
    <t>2023/7/9(日)</t>
    <rPh sb="9" eb="10">
      <t>ニチ</t>
    </rPh>
    <phoneticPr fontId="2"/>
  </si>
  <si>
    <t>（Ａコート）</t>
    <phoneticPr fontId="2"/>
  </si>
  <si>
    <t>（Ｂコート）</t>
    <phoneticPr fontId="2"/>
  </si>
  <si>
    <t>Ｉブロック</t>
    <phoneticPr fontId="2"/>
  </si>
  <si>
    <t>Ｊブロック</t>
    <phoneticPr fontId="2"/>
  </si>
  <si>
    <t>Ｋブロック</t>
    <phoneticPr fontId="2"/>
  </si>
  <si>
    <t>順位</t>
    <phoneticPr fontId="4"/>
  </si>
  <si>
    <t>協議当番</t>
    <rPh sb="0" eb="4">
      <t>キョウギトウバン</t>
    </rPh>
    <phoneticPr fontId="4"/>
  </si>
  <si>
    <t>集合時間</t>
    <rPh sb="0" eb="4">
      <t>シュウゴウジカン</t>
    </rPh>
    <phoneticPr fontId="4"/>
  </si>
  <si>
    <t>集合場所</t>
    <rPh sb="0" eb="4">
      <t>シュウゴウバショ</t>
    </rPh>
    <phoneticPr fontId="4"/>
  </si>
  <si>
    <t>対象チーム</t>
    <rPh sb="0" eb="2">
      <t>タイショウ</t>
    </rPh>
    <phoneticPr fontId="4"/>
  </si>
  <si>
    <t>設営</t>
    <rPh sb="0" eb="2">
      <t>セツエイ</t>
    </rPh>
    <phoneticPr fontId="4"/>
  </si>
  <si>
    <t>朝７:３０</t>
    <rPh sb="0" eb="1">
      <t>アサ</t>
    </rPh>
    <phoneticPr fontId="4"/>
  </si>
  <si>
    <t>本部前</t>
    <rPh sb="0" eb="3">
      <t>ホンブマエ</t>
    </rPh>
    <phoneticPr fontId="4"/>
  </si>
  <si>
    <t>各コート第１試合のチーム</t>
    <rPh sb="0" eb="1">
      <t>カク</t>
    </rPh>
    <rPh sb="4" eb="5">
      <t>ダイ</t>
    </rPh>
    <rPh sb="6" eb="8">
      <t>シアイ</t>
    </rPh>
    <phoneticPr fontId="4"/>
  </si>
  <si>
    <t>撤収</t>
    <rPh sb="0" eb="2">
      <t>テッシュウ</t>
    </rPh>
    <phoneticPr fontId="4"/>
  </si>
  <si>
    <t>試合終了次第</t>
    <rPh sb="0" eb="2">
      <t>シアイ</t>
    </rPh>
    <rPh sb="2" eb="6">
      <t>シュウリョウシダイ</t>
    </rPh>
    <phoneticPr fontId="4"/>
  </si>
  <si>
    <t>各コート</t>
    <rPh sb="0" eb="1">
      <t>カク</t>
    </rPh>
    <phoneticPr fontId="4"/>
  </si>
  <si>
    <t>各コート最終試合のチーム</t>
    <rPh sb="0" eb="1">
      <t>カク</t>
    </rPh>
    <rPh sb="4" eb="8">
      <t>サイシュウジアイ</t>
    </rPh>
    <phoneticPr fontId="4"/>
  </si>
  <si>
    <t>Ａ～Ｊブロック 15分-5分-15分
Ｋブロック　　 12分-3分-12分</t>
    <rPh sb="10" eb="11">
      <t>フン</t>
    </rPh>
    <rPh sb="13" eb="14">
      <t>フン</t>
    </rPh>
    <rPh sb="17" eb="18">
      <t>フン</t>
    </rPh>
    <rPh sb="29" eb="30">
      <t>フン</t>
    </rPh>
    <rPh sb="32" eb="33">
      <t>フン</t>
    </rPh>
    <rPh sb="36" eb="37">
      <t>フン</t>
    </rPh>
    <phoneticPr fontId="2"/>
  </si>
  <si>
    <t>◎登録選手は、全試合の前半・後半いずれかの出場を義務付ける。</t>
    <rPh sb="1" eb="3">
      <t>トウロク</t>
    </rPh>
    <rPh sb="3" eb="5">
      <t>センシュ</t>
    </rPh>
    <rPh sb="7" eb="10">
      <t>ゼンシアイ</t>
    </rPh>
    <rPh sb="11" eb="13">
      <t>ゼンハン</t>
    </rPh>
    <rPh sb="14" eb="16">
      <t>コウハン</t>
    </rPh>
    <rPh sb="21" eb="23">
      <t>シュツジョウ</t>
    </rPh>
    <rPh sb="24" eb="27">
      <t>ギムヅ</t>
    </rPh>
    <phoneticPr fontId="2"/>
  </si>
  <si>
    <t>オンオール</t>
    <phoneticPr fontId="4"/>
  </si>
  <si>
    <t>帯広ＦＣ Ｂ</t>
    <rPh sb="0" eb="2">
      <t>オビヒロ</t>
    </rPh>
    <phoneticPr fontId="4"/>
  </si>
  <si>
    <t>幕別札内 Ｂ</t>
    <rPh sb="0" eb="2">
      <t>マクベツ</t>
    </rPh>
    <rPh sb="2" eb="4">
      <t>サツナイ</t>
    </rPh>
    <phoneticPr fontId="4"/>
  </si>
  <si>
    <t>帯広ＦＣ Ａ</t>
    <rPh sb="0" eb="2">
      <t>オビヒロ</t>
    </rPh>
    <phoneticPr fontId="4"/>
  </si>
  <si>
    <t>幕別札内 Ａ</t>
    <rPh sb="0" eb="2">
      <t>マクベツ</t>
    </rPh>
    <rPh sb="2" eb="4">
      <t>サツナイ</t>
    </rPh>
    <phoneticPr fontId="4"/>
  </si>
  <si>
    <t>足寄</t>
    <rPh sb="0" eb="2">
      <t>アショロ</t>
    </rPh>
    <phoneticPr fontId="4"/>
  </si>
  <si>
    <t>浦幌</t>
    <rPh sb="0" eb="2">
      <t>ウラホロ</t>
    </rPh>
    <phoneticPr fontId="4"/>
  </si>
  <si>
    <t>稲田</t>
    <rPh sb="0" eb="2">
      <t>イナダ</t>
    </rPh>
    <phoneticPr fontId="4"/>
  </si>
  <si>
    <t>音更ユニオン</t>
    <rPh sb="0" eb="2">
      <t>オトフケ</t>
    </rPh>
    <phoneticPr fontId="4"/>
  </si>
  <si>
    <t>帯広Ｊｒ</t>
    <rPh sb="0" eb="2">
      <t>オビヒロ</t>
    </rPh>
    <phoneticPr fontId="4"/>
  </si>
  <si>
    <t>若葉</t>
    <rPh sb="0" eb="2">
      <t>ワカバ</t>
    </rPh>
    <phoneticPr fontId="4"/>
  </si>
  <si>
    <t>開西つつじ</t>
    <rPh sb="0" eb="1">
      <t>カイ</t>
    </rPh>
    <rPh sb="1" eb="2">
      <t>ニシ</t>
    </rPh>
    <phoneticPr fontId="4"/>
  </si>
  <si>
    <t>上士幌</t>
    <rPh sb="0" eb="3">
      <t>カミシホロ</t>
    </rPh>
    <phoneticPr fontId="4"/>
  </si>
  <si>
    <t>川西</t>
    <rPh sb="0" eb="2">
      <t>カワニシ</t>
    </rPh>
    <phoneticPr fontId="4"/>
  </si>
  <si>
    <t>光南</t>
    <rPh sb="0" eb="2">
      <t>コウナン</t>
    </rPh>
    <phoneticPr fontId="4"/>
  </si>
  <si>
    <t>ＳＨＩＫＡＯＩ</t>
    <phoneticPr fontId="4"/>
  </si>
  <si>
    <t>士幌</t>
    <rPh sb="0" eb="2">
      <t>シホロ</t>
    </rPh>
    <phoneticPr fontId="4"/>
  </si>
  <si>
    <t>清水</t>
    <rPh sb="0" eb="2">
      <t>シミズ</t>
    </rPh>
    <phoneticPr fontId="4"/>
  </si>
  <si>
    <t>しんとく</t>
    <phoneticPr fontId="4"/>
  </si>
  <si>
    <t>鈴蘭</t>
    <rPh sb="0" eb="2">
      <t>スズラン</t>
    </rPh>
    <phoneticPr fontId="4"/>
  </si>
  <si>
    <t>白人</t>
    <rPh sb="0" eb="2">
      <t>ハクジン</t>
    </rPh>
    <phoneticPr fontId="4"/>
  </si>
  <si>
    <t>大樹</t>
    <rPh sb="0" eb="2">
      <t>タイキ</t>
    </rPh>
    <phoneticPr fontId="4"/>
  </si>
  <si>
    <t>中札内</t>
    <rPh sb="0" eb="3">
      <t>ナカサツナイ</t>
    </rPh>
    <phoneticPr fontId="4"/>
  </si>
  <si>
    <t>西帯広大空</t>
    <rPh sb="0" eb="3">
      <t>ニシオビヒロ</t>
    </rPh>
    <rPh sb="3" eb="5">
      <t>オオゾラ</t>
    </rPh>
    <phoneticPr fontId="4"/>
  </si>
  <si>
    <t>プログレッソ</t>
    <phoneticPr fontId="4"/>
  </si>
  <si>
    <t>豊成</t>
    <rPh sb="0" eb="2">
      <t>ホウセイ</t>
    </rPh>
    <phoneticPr fontId="4"/>
  </si>
  <si>
    <t>本別池田</t>
    <rPh sb="0" eb="2">
      <t>ホンベツ</t>
    </rPh>
    <rPh sb="2" eb="4">
      <t>イケダ</t>
    </rPh>
    <phoneticPr fontId="4"/>
  </si>
  <si>
    <t>御影</t>
    <rPh sb="0" eb="2">
      <t>ミカゲ</t>
    </rPh>
    <phoneticPr fontId="4"/>
  </si>
  <si>
    <t>緑ヶ丘</t>
    <rPh sb="0" eb="3">
      <t>ミドリガオカ</t>
    </rPh>
    <phoneticPr fontId="4"/>
  </si>
  <si>
    <t>明和広陽</t>
    <rPh sb="0" eb="2">
      <t>メイワ</t>
    </rPh>
    <rPh sb="2" eb="3">
      <t>ヒロ</t>
    </rPh>
    <rPh sb="3" eb="4">
      <t>ヨウ</t>
    </rPh>
    <phoneticPr fontId="4"/>
  </si>
  <si>
    <t>芽室</t>
    <rPh sb="0" eb="2">
      <t>メムロ</t>
    </rPh>
    <phoneticPr fontId="4"/>
  </si>
  <si>
    <t>:</t>
    <phoneticPr fontId="2"/>
  </si>
  <si>
    <t>帯広東</t>
    <rPh sb="0" eb="3">
      <t>オビヒロヒガシ</t>
    </rPh>
    <phoneticPr fontId="4"/>
  </si>
  <si>
    <t>帯広中央</t>
    <rPh sb="0" eb="4">
      <t>オビヒロチュウオウ</t>
    </rPh>
    <phoneticPr fontId="4"/>
  </si>
  <si>
    <t>（Ｄコート）</t>
    <phoneticPr fontId="2"/>
  </si>
  <si>
    <t>緑陽台ＳＳＪｒ</t>
    <rPh sb="0" eb="3">
      <t>リョクヨウダイ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</si>
</sst>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23"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u/>
      <sz val="11"/>
      <color theme="10"/>
      <name val="ＭＳ Ｐゴシック"/>
      <family val="3"/>
      <charset val="128"/>
    </font>
    <font>
      <sz val="16"/>
      <color indexed="12"/>
      <name val="HG創英角ｺﾞｼｯｸUB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color indexed="8"/>
      <name val="HG創英角ｺﾞｼｯｸUB"/>
      <family val="3"/>
      <charset val="128"/>
    </font>
    <font>
      <b/>
      <sz val="12"/>
      <color indexed="9"/>
      <name val="ＭＳ ゴシック"/>
      <family val="3"/>
      <charset val="128"/>
    </font>
    <font>
      <sz val="10"/>
      <name val="HGｺﾞｼｯｸE"/>
      <family val="3"/>
      <charset val="128"/>
    </font>
    <font>
      <sz val="9"/>
      <name val="HGｺﾞｼｯｸE"/>
      <family val="3"/>
      <charset val="128"/>
    </font>
    <font>
      <b/>
      <sz val="10"/>
      <color indexed="9"/>
      <name val="ＭＳ ゴシック"/>
      <family val="3"/>
      <charset val="128"/>
    </font>
    <font>
      <sz val="9"/>
      <color indexed="10"/>
      <name val="ＭＳ ゴシック"/>
      <family val="3"/>
      <charset val="128"/>
    </font>
    <font>
      <sz val="12"/>
      <color theme="0"/>
      <name val="ＭＳ ゴシック"/>
      <family val="3"/>
      <charset val="128"/>
    </font>
    <font>
      <b/>
      <sz val="14"/>
      <color rgb="FFFF0000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0"/>
      <color rgb="FF000000"/>
      <name val="Arial"/>
      <family val="2"/>
    </font>
    <font>
      <sz val="11"/>
      <name val="ＭＳ ゴシック"/>
      <family val="3"/>
      <charset val="128"/>
    </font>
    <font>
      <sz val="20"/>
      <color rgb="FFFF0000"/>
      <name val="HG創英角ｺﾞｼｯｸUB"/>
      <family val="3"/>
      <charset val="128"/>
    </font>
    <font>
      <sz val="26"/>
      <color indexed="12"/>
      <name val="HG創英角ｺﾞｼｯｸUB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99"/>
        <bgColor indexed="64"/>
      </patternFill>
    </fill>
  </fills>
  <borders count="1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12"/>
      </left>
      <right/>
      <top/>
      <bottom style="medium">
        <color indexed="12"/>
      </bottom>
      <diagonal/>
    </border>
    <border>
      <left/>
      <right/>
      <top/>
      <bottom style="medium">
        <color indexed="12"/>
      </bottom>
      <diagonal/>
    </border>
    <border>
      <left style="medium">
        <color rgb="FF0000FF"/>
      </left>
      <right/>
      <top style="medium">
        <color rgb="FF0000FF"/>
      </top>
      <bottom/>
      <diagonal/>
    </border>
    <border>
      <left/>
      <right/>
      <top style="medium">
        <color rgb="FF0000FF"/>
      </top>
      <bottom/>
      <diagonal/>
    </border>
    <border>
      <left style="medium">
        <color indexed="12"/>
      </left>
      <right/>
      <top style="medium">
        <color indexed="12"/>
      </top>
      <bottom style="thin">
        <color indexed="12"/>
      </bottom>
      <diagonal/>
    </border>
    <border>
      <left/>
      <right/>
      <top style="medium">
        <color indexed="12"/>
      </top>
      <bottom style="thin">
        <color indexed="12"/>
      </bottom>
      <diagonal/>
    </border>
    <border>
      <left/>
      <right style="thin">
        <color indexed="12"/>
      </right>
      <top style="medium">
        <color indexed="12"/>
      </top>
      <bottom style="thin">
        <color indexed="12"/>
      </bottom>
      <diagonal/>
    </border>
    <border>
      <left style="thin">
        <color indexed="12"/>
      </left>
      <right/>
      <top style="medium">
        <color indexed="12"/>
      </top>
      <bottom style="thin">
        <color indexed="12"/>
      </bottom>
      <diagonal/>
    </border>
    <border>
      <left style="medium">
        <color rgb="FF0000FF"/>
      </left>
      <right/>
      <top/>
      <bottom/>
      <diagonal/>
    </border>
    <border>
      <left style="medium">
        <color indexed="12"/>
      </left>
      <right/>
      <top style="thin">
        <color indexed="12"/>
      </top>
      <bottom/>
      <diagonal/>
    </border>
    <border>
      <left/>
      <right/>
      <top style="thin">
        <color indexed="12"/>
      </top>
      <bottom/>
      <diagonal/>
    </border>
    <border>
      <left/>
      <right style="thin">
        <color indexed="12"/>
      </right>
      <top style="thin">
        <color indexed="12"/>
      </top>
      <bottom/>
      <diagonal/>
    </border>
    <border diagonalDown="1">
      <left style="thin">
        <color indexed="12"/>
      </left>
      <right/>
      <top style="thin">
        <color indexed="12"/>
      </top>
      <bottom/>
      <diagonal style="thin">
        <color indexed="12"/>
      </diagonal>
    </border>
    <border diagonalDown="1">
      <left/>
      <right/>
      <top style="thin">
        <color indexed="12"/>
      </top>
      <bottom/>
      <diagonal style="thin">
        <color indexed="12"/>
      </diagonal>
    </border>
    <border diagonalDown="1">
      <left/>
      <right style="thin">
        <color indexed="12"/>
      </right>
      <top style="thin">
        <color indexed="12"/>
      </top>
      <bottom/>
      <diagonal style="thin">
        <color indexed="12"/>
      </diagonal>
    </border>
    <border>
      <left style="thin">
        <color indexed="12"/>
      </left>
      <right/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/>
      <right style="medium">
        <color indexed="12"/>
      </right>
      <top style="thin">
        <color indexed="12"/>
      </top>
      <bottom/>
      <diagonal/>
    </border>
    <border>
      <left style="medium">
        <color indexed="12"/>
      </left>
      <right/>
      <top/>
      <bottom/>
      <diagonal/>
    </border>
    <border>
      <left/>
      <right style="thin">
        <color indexed="12"/>
      </right>
      <top/>
      <bottom/>
      <diagonal/>
    </border>
    <border diagonalDown="1">
      <left style="thin">
        <color indexed="12"/>
      </left>
      <right/>
      <top/>
      <bottom/>
      <diagonal style="thin">
        <color indexed="12"/>
      </diagonal>
    </border>
    <border diagonalDown="1">
      <left/>
      <right/>
      <top/>
      <bottom/>
      <diagonal style="thin">
        <color indexed="12"/>
      </diagonal>
    </border>
    <border diagonalDown="1">
      <left/>
      <right style="thin">
        <color indexed="12"/>
      </right>
      <top/>
      <bottom/>
      <diagonal style="thin">
        <color indexed="12"/>
      </diagonal>
    </border>
    <border>
      <left style="thin">
        <color indexed="12"/>
      </left>
      <right/>
      <top/>
      <bottom/>
      <diagonal/>
    </border>
    <border>
      <left style="thin">
        <color indexed="12"/>
      </left>
      <right style="thin">
        <color indexed="12"/>
      </right>
      <top/>
      <bottom/>
      <diagonal/>
    </border>
    <border>
      <left/>
      <right style="medium">
        <color indexed="12"/>
      </right>
      <top/>
      <bottom/>
      <diagonal/>
    </border>
    <border>
      <left style="medium">
        <color indexed="12"/>
      </left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/>
      <right style="medium">
        <color indexed="12"/>
      </right>
      <top/>
      <bottom style="thin">
        <color indexed="12"/>
      </bottom>
      <diagonal/>
    </border>
    <border diagonalDown="1">
      <left style="thin">
        <color indexed="12"/>
      </left>
      <right/>
      <top/>
      <bottom style="thin">
        <color indexed="12"/>
      </bottom>
      <diagonal style="thin">
        <color indexed="12"/>
      </diagonal>
    </border>
    <border diagonalDown="1">
      <left/>
      <right/>
      <top/>
      <bottom style="thin">
        <color indexed="12"/>
      </bottom>
      <diagonal style="thin">
        <color indexed="12"/>
      </diagonal>
    </border>
    <border diagonalDown="1">
      <left/>
      <right style="thin">
        <color indexed="12"/>
      </right>
      <top/>
      <bottom style="thin">
        <color indexed="12"/>
      </bottom>
      <diagonal style="thin">
        <color indexed="12"/>
      </diagonal>
    </border>
    <border>
      <left style="medium">
        <color indexed="12"/>
      </left>
      <right/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medium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/>
      <bottom style="medium">
        <color indexed="12"/>
      </bottom>
      <diagonal/>
    </border>
    <border>
      <left style="thin">
        <color indexed="12"/>
      </left>
      <right/>
      <top/>
      <bottom style="medium">
        <color indexed="12"/>
      </bottom>
      <diagonal/>
    </border>
    <border diagonalDown="1">
      <left style="thin">
        <color indexed="12"/>
      </left>
      <right/>
      <top/>
      <bottom style="medium">
        <color indexed="12"/>
      </bottom>
      <diagonal style="thin">
        <color indexed="12"/>
      </diagonal>
    </border>
    <border diagonalDown="1">
      <left/>
      <right/>
      <top/>
      <bottom style="medium">
        <color indexed="12"/>
      </bottom>
      <diagonal style="thin">
        <color indexed="12"/>
      </diagonal>
    </border>
    <border diagonalDown="1">
      <left/>
      <right style="thin">
        <color indexed="12"/>
      </right>
      <top/>
      <bottom style="medium">
        <color indexed="12"/>
      </bottom>
      <diagonal style="thin">
        <color indexed="12"/>
      </diagonal>
    </border>
    <border>
      <left style="thin">
        <color indexed="12"/>
      </left>
      <right style="thin">
        <color indexed="12"/>
      </right>
      <top/>
      <bottom style="medium">
        <color indexed="12"/>
      </bottom>
      <diagonal/>
    </border>
    <border>
      <left/>
      <right style="medium">
        <color indexed="12"/>
      </right>
      <top/>
      <bottom style="medium">
        <color indexed="12"/>
      </bottom>
      <diagonal/>
    </border>
    <border>
      <left style="medium">
        <color indexed="12"/>
      </left>
      <right/>
      <top style="thin">
        <color indexed="12"/>
      </top>
      <bottom style="medium">
        <color indexed="12"/>
      </bottom>
      <diagonal/>
    </border>
    <border>
      <left/>
      <right style="thin">
        <color indexed="12"/>
      </right>
      <top style="thin">
        <color indexed="12"/>
      </top>
      <bottom style="medium">
        <color indexed="12"/>
      </bottom>
      <diagonal/>
    </border>
    <border>
      <left style="thin">
        <color indexed="12"/>
      </left>
      <right/>
      <top style="thin">
        <color indexed="12"/>
      </top>
      <bottom style="medium">
        <color indexed="12"/>
      </bottom>
      <diagonal/>
    </border>
    <border>
      <left/>
      <right/>
      <top style="thin">
        <color indexed="12"/>
      </top>
      <bottom style="medium">
        <color indexed="12"/>
      </bottom>
      <diagonal/>
    </border>
    <border>
      <left/>
      <right style="medium">
        <color indexed="12"/>
      </right>
      <top style="thin">
        <color indexed="12"/>
      </top>
      <bottom style="medium">
        <color indexed="12"/>
      </bottom>
      <diagonal/>
    </border>
    <border>
      <left/>
      <right/>
      <top style="medium">
        <color indexed="12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FF"/>
      </left>
      <right/>
      <top style="medium">
        <color indexed="12"/>
      </top>
      <bottom/>
      <diagonal/>
    </border>
    <border>
      <left/>
      <right/>
      <top/>
      <bottom style="medium">
        <color rgb="FF0000FF"/>
      </bottom>
      <diagonal/>
    </border>
    <border>
      <left style="medium">
        <color rgb="FF0000FF"/>
      </left>
      <right/>
      <top style="medium">
        <color rgb="FF0000FF"/>
      </top>
      <bottom style="thin">
        <color indexed="12"/>
      </bottom>
      <diagonal/>
    </border>
    <border>
      <left/>
      <right/>
      <top style="medium">
        <color rgb="FF0000FF"/>
      </top>
      <bottom style="thin">
        <color indexed="12"/>
      </bottom>
      <diagonal/>
    </border>
    <border>
      <left/>
      <right style="thin">
        <color indexed="12"/>
      </right>
      <top style="medium">
        <color rgb="FF0000FF"/>
      </top>
      <bottom style="thin">
        <color indexed="12"/>
      </bottom>
      <diagonal/>
    </border>
    <border>
      <left style="thin">
        <color indexed="12"/>
      </left>
      <right/>
      <top style="medium">
        <color rgb="FF0000FF"/>
      </top>
      <bottom style="thin">
        <color indexed="12"/>
      </bottom>
      <diagonal/>
    </border>
    <border>
      <left/>
      <right style="medium">
        <color rgb="FF0000FF"/>
      </right>
      <top style="medium">
        <color rgb="FF0000FF"/>
      </top>
      <bottom style="thin">
        <color indexed="12"/>
      </bottom>
      <diagonal/>
    </border>
    <border>
      <left style="thin">
        <color indexed="12"/>
      </left>
      <right/>
      <top style="medium">
        <color rgb="FF0000FF"/>
      </top>
      <bottom style="thin">
        <color rgb="FF0000FF"/>
      </bottom>
      <diagonal/>
    </border>
    <border>
      <left/>
      <right/>
      <top style="medium">
        <color rgb="FF0000FF"/>
      </top>
      <bottom style="thin">
        <color rgb="FF0000FF"/>
      </bottom>
      <diagonal/>
    </border>
    <border>
      <left/>
      <right style="medium">
        <color rgb="FF0000FF"/>
      </right>
      <top style="medium">
        <color rgb="FF0000FF"/>
      </top>
      <bottom style="thin">
        <color rgb="FF0000FF"/>
      </bottom>
      <diagonal/>
    </border>
    <border>
      <left style="medium">
        <color rgb="FF0000FF"/>
      </left>
      <right/>
      <top style="thin">
        <color indexed="12"/>
      </top>
      <bottom/>
      <diagonal/>
    </border>
    <border>
      <left/>
      <right style="medium">
        <color rgb="FF0000FF"/>
      </right>
      <top style="thin">
        <color indexed="12"/>
      </top>
      <bottom/>
      <diagonal/>
    </border>
    <border>
      <left/>
      <right style="medium">
        <color rgb="FF0000FF"/>
      </right>
      <top/>
      <bottom/>
      <diagonal/>
    </border>
    <border>
      <left style="medium">
        <color rgb="FF0000FF"/>
      </left>
      <right/>
      <top/>
      <bottom style="thin">
        <color indexed="12"/>
      </bottom>
      <diagonal/>
    </border>
    <border>
      <left style="medium">
        <color rgb="FF0000FF"/>
      </left>
      <right/>
      <top/>
      <bottom style="medium">
        <color rgb="FF0000FF"/>
      </bottom>
      <diagonal/>
    </border>
    <border>
      <left/>
      <right style="thin">
        <color indexed="12"/>
      </right>
      <top/>
      <bottom style="medium">
        <color rgb="FF0000FF"/>
      </bottom>
      <diagonal/>
    </border>
    <border>
      <left style="thin">
        <color indexed="12"/>
      </left>
      <right/>
      <top/>
      <bottom style="medium">
        <color rgb="FF0000FF"/>
      </bottom>
      <diagonal/>
    </border>
    <border diagonalDown="1">
      <left style="thin">
        <color indexed="12"/>
      </left>
      <right/>
      <top/>
      <bottom style="medium">
        <color rgb="FF0000FF"/>
      </bottom>
      <diagonal style="thin">
        <color indexed="12"/>
      </diagonal>
    </border>
    <border diagonalDown="1">
      <left/>
      <right/>
      <top/>
      <bottom style="medium">
        <color rgb="FF0000FF"/>
      </bottom>
      <diagonal style="thin">
        <color indexed="12"/>
      </diagonal>
    </border>
    <border diagonalDown="1">
      <left/>
      <right style="thin">
        <color indexed="12"/>
      </right>
      <top/>
      <bottom style="medium">
        <color rgb="FF0000FF"/>
      </bottom>
      <diagonal style="thin">
        <color indexed="12"/>
      </diagonal>
    </border>
    <border>
      <left/>
      <right style="medium">
        <color rgb="FF0000FF"/>
      </right>
      <top/>
      <bottom style="medium">
        <color rgb="FF0000FF"/>
      </bottom>
      <diagonal/>
    </border>
    <border>
      <left/>
      <right style="thin">
        <color rgb="FF0000FF"/>
      </right>
      <top style="thin">
        <color indexed="12"/>
      </top>
      <bottom/>
      <diagonal/>
    </border>
    <border>
      <left/>
      <right style="thin">
        <color rgb="FF0000FF"/>
      </right>
      <top/>
      <bottom/>
      <diagonal/>
    </border>
    <border>
      <left/>
      <right style="thin">
        <color rgb="FF0000FF"/>
      </right>
      <top/>
      <bottom style="thin">
        <color indexed="12"/>
      </bottom>
      <diagonal/>
    </border>
    <border>
      <left style="thin">
        <color rgb="FF0000FF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12"/>
      </right>
      <top style="medium">
        <color rgb="FF0000FF"/>
      </top>
      <bottom style="thin">
        <color indexed="12"/>
      </bottom>
      <diagonal/>
    </border>
    <border>
      <left/>
      <right style="thin">
        <color rgb="FF0000FF"/>
      </right>
      <top/>
      <bottom style="medium">
        <color rgb="FF0000FF"/>
      </bottom>
      <diagonal/>
    </border>
    <border>
      <left style="thin">
        <color indexed="12"/>
      </left>
      <right style="thin">
        <color indexed="12"/>
      </right>
      <top/>
      <bottom style="medium">
        <color rgb="FF0000FF"/>
      </bottom>
      <diagonal/>
    </border>
    <border>
      <left style="medium">
        <color indexed="12"/>
      </left>
      <right/>
      <top style="medium">
        <color indexed="12"/>
      </top>
      <bottom/>
      <diagonal/>
    </border>
    <border>
      <left/>
      <right style="medium">
        <color indexed="12"/>
      </right>
      <top style="medium">
        <color indexed="12"/>
      </top>
      <bottom style="thin">
        <color indexed="12"/>
      </bottom>
      <diagonal/>
    </border>
    <border>
      <left style="medium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medium">
        <color indexed="12"/>
      </bottom>
      <diagonal/>
    </border>
    <border>
      <left style="medium">
        <color rgb="FF0000FF"/>
      </left>
      <right/>
      <top/>
      <bottom style="medium">
        <color indexed="12"/>
      </bottom>
      <diagonal/>
    </border>
  </borders>
  <cellStyleXfs count="8">
    <xf numFmtId="0" fontId="0" fillId="0" borderId="0"/>
    <xf numFmtId="0" fontId="1" fillId="0" borderId="0">
      <alignment vertical="center"/>
    </xf>
    <xf numFmtId="0" fontId="3" fillId="0" borderId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/>
    <xf numFmtId="0" fontId="1" fillId="0" borderId="0"/>
    <xf numFmtId="0" fontId="18" fillId="0" borderId="0">
      <alignment vertical="center"/>
    </xf>
    <xf numFmtId="0" fontId="19" fillId="0" borderId="0"/>
  </cellStyleXfs>
  <cellXfs count="257">
    <xf numFmtId="0" fontId="0" fillId="0" borderId="0" xfId="0"/>
    <xf numFmtId="0" fontId="1" fillId="0" borderId="0" xfId="5"/>
    <xf numFmtId="0" fontId="9" fillId="0" borderId="0" xfId="5" applyFont="1" applyAlignment="1">
      <alignment horizontal="distributed" vertical="center" wrapText="1"/>
    </xf>
    <xf numFmtId="0" fontId="9" fillId="0" borderId="0" xfId="5" applyFont="1" applyAlignment="1">
      <alignment vertical="center"/>
    </xf>
    <xf numFmtId="0" fontId="9" fillId="0" borderId="0" xfId="5" applyFont="1" applyAlignment="1">
      <alignment vertical="center" wrapText="1"/>
    </xf>
    <xf numFmtId="0" fontId="13" fillId="0" borderId="14" xfId="5" applyFont="1" applyBorder="1" applyAlignment="1">
      <alignment horizontal="left" vertical="center" shrinkToFit="1"/>
    </xf>
    <xf numFmtId="0" fontId="13" fillId="0" borderId="0" xfId="5" applyFont="1" applyAlignment="1">
      <alignment horizontal="center" vertical="center"/>
    </xf>
    <xf numFmtId="0" fontId="13" fillId="0" borderId="22" xfId="5" applyFont="1" applyBorder="1" applyAlignment="1" applyProtection="1">
      <alignment vertical="center"/>
      <protection hidden="1"/>
    </xf>
    <xf numFmtId="0" fontId="13" fillId="0" borderId="26" xfId="5" applyFont="1" applyBorder="1" applyAlignment="1">
      <alignment vertical="center"/>
    </xf>
    <xf numFmtId="0" fontId="13" fillId="0" borderId="22" xfId="5" applyFont="1" applyBorder="1" applyAlignment="1" applyProtection="1">
      <alignment vertical="center" shrinkToFit="1"/>
      <protection hidden="1"/>
    </xf>
    <xf numFmtId="0" fontId="13" fillId="0" borderId="32" xfId="5" applyFont="1" applyBorder="1" applyAlignment="1">
      <alignment horizontal="center" vertical="center"/>
    </xf>
    <xf numFmtId="0" fontId="13" fillId="0" borderId="13" xfId="5" applyFont="1" applyBorder="1" applyAlignment="1">
      <alignment horizontal="center" vertical="center"/>
    </xf>
    <xf numFmtId="0" fontId="13" fillId="0" borderId="4" xfId="5" applyFont="1" applyBorder="1" applyAlignment="1">
      <alignment horizontal="center" vertical="center"/>
    </xf>
    <xf numFmtId="0" fontId="9" fillId="0" borderId="0" xfId="5" applyFont="1" applyAlignment="1">
      <alignment vertical="center" shrinkToFit="1"/>
    </xf>
    <xf numFmtId="0" fontId="8" fillId="0" borderId="0" xfId="5" applyFont="1" applyAlignment="1">
      <alignment vertical="center" shrinkToFit="1"/>
    </xf>
    <xf numFmtId="176" fontId="9" fillId="0" borderId="0" xfId="5" applyNumberFormat="1" applyFont="1" applyAlignment="1">
      <alignment vertical="center" wrapText="1"/>
    </xf>
    <xf numFmtId="0" fontId="16" fillId="0" borderId="0" xfId="5" applyFont="1" applyAlignment="1">
      <alignment vertical="center"/>
    </xf>
    <xf numFmtId="176" fontId="9" fillId="0" borderId="0" xfId="5" applyNumberFormat="1" applyFont="1" applyAlignment="1">
      <alignment horizontal="center" vertical="center"/>
    </xf>
    <xf numFmtId="176" fontId="9" fillId="0" borderId="0" xfId="5" applyNumberFormat="1" applyFont="1" applyAlignment="1">
      <alignment horizontal="center" vertical="center" wrapText="1"/>
    </xf>
    <xf numFmtId="0" fontId="9" fillId="0" borderId="0" xfId="5" applyFont="1" applyAlignment="1">
      <alignment horizontal="center" vertical="center"/>
    </xf>
    <xf numFmtId="0" fontId="15" fillId="0" borderId="0" xfId="5" applyFont="1" applyAlignment="1">
      <alignment horizontal="left" vertical="center"/>
    </xf>
    <xf numFmtId="0" fontId="7" fillId="0" borderId="0" xfId="5" applyFont="1" applyAlignment="1">
      <alignment horizontal="center" vertical="center"/>
    </xf>
    <xf numFmtId="0" fontId="7" fillId="0" borderId="0" xfId="5" applyFont="1" applyAlignment="1">
      <alignment horizontal="center" vertical="center" shrinkToFit="1"/>
    </xf>
    <xf numFmtId="0" fontId="8" fillId="0" borderId="0" xfId="5" applyFont="1" applyAlignment="1">
      <alignment horizontal="center" vertical="center"/>
    </xf>
    <xf numFmtId="0" fontId="8" fillId="0" borderId="0" xfId="5" applyFont="1" applyAlignment="1">
      <alignment vertical="center"/>
    </xf>
    <xf numFmtId="0" fontId="17" fillId="5" borderId="0" xfId="5" applyFont="1" applyFill="1" applyAlignment="1">
      <alignment horizontal="center" vertical="center" wrapText="1" shrinkToFit="1"/>
    </xf>
    <xf numFmtId="0" fontId="13" fillId="0" borderId="14" xfId="5" applyFont="1" applyBorder="1" applyAlignment="1">
      <alignment horizontal="center" vertical="center" shrinkToFit="1"/>
    </xf>
    <xf numFmtId="0" fontId="13" fillId="0" borderId="26" xfId="5" applyFont="1" applyBorder="1" applyAlignment="1">
      <alignment horizontal="center" vertical="center" shrinkToFit="1"/>
    </xf>
    <xf numFmtId="0" fontId="13" fillId="0" borderId="22" xfId="5" applyFont="1" applyBorder="1" applyAlignment="1">
      <alignment horizontal="center" vertical="center" shrinkToFit="1"/>
    </xf>
    <xf numFmtId="0" fontId="13" fillId="0" borderId="31" xfId="5" applyFont="1" applyBorder="1" applyAlignment="1">
      <alignment horizontal="center" vertical="center" shrinkToFit="1"/>
    </xf>
    <xf numFmtId="0" fontId="13" fillId="0" borderId="30" xfId="5" applyFont="1" applyBorder="1" applyAlignment="1">
      <alignment horizontal="center" vertical="center" shrinkToFit="1"/>
    </xf>
    <xf numFmtId="0" fontId="13" fillId="0" borderId="18" xfId="5" applyFont="1" applyBorder="1" applyAlignment="1">
      <alignment horizontal="center" vertical="center"/>
    </xf>
    <xf numFmtId="0" fontId="13" fillId="0" borderId="14" xfId="5" applyFont="1" applyBorder="1" applyAlignment="1">
      <alignment horizontal="center" vertical="center"/>
    </xf>
    <xf numFmtId="0" fontId="13" fillId="0" borderId="26" xfId="5" applyFont="1" applyBorder="1" applyAlignment="1">
      <alignment horizontal="center" vertical="center"/>
    </xf>
    <xf numFmtId="0" fontId="13" fillId="0" borderId="22" xfId="5" applyFont="1" applyBorder="1" applyAlignment="1">
      <alignment horizontal="center" vertical="center"/>
    </xf>
    <xf numFmtId="0" fontId="13" fillId="0" borderId="45" xfId="5" applyFont="1" applyBorder="1" applyAlignment="1">
      <alignment horizontal="center" vertical="center"/>
    </xf>
    <xf numFmtId="0" fontId="13" fillId="0" borderId="44" xfId="5" applyFont="1" applyBorder="1" applyAlignment="1">
      <alignment horizontal="center" vertical="center"/>
    </xf>
    <xf numFmtId="0" fontId="13" fillId="0" borderId="31" xfId="5" applyFont="1" applyBorder="1" applyAlignment="1">
      <alignment horizontal="center" vertical="center"/>
    </xf>
    <xf numFmtId="0" fontId="13" fillId="0" borderId="30" xfId="5" applyFont="1" applyBorder="1" applyAlignment="1">
      <alignment horizontal="center" vertical="center"/>
    </xf>
    <xf numFmtId="0" fontId="9" fillId="0" borderId="60" xfId="5" applyFont="1" applyBorder="1" applyAlignment="1">
      <alignment vertical="center"/>
    </xf>
    <xf numFmtId="0" fontId="1" fillId="0" borderId="60" xfId="5" applyBorder="1"/>
    <xf numFmtId="0" fontId="13" fillId="0" borderId="83" xfId="5" applyFont="1" applyBorder="1" applyAlignment="1">
      <alignment horizontal="center" vertical="center" shrinkToFit="1"/>
    </xf>
    <xf numFmtId="0" fontId="13" fillId="0" borderId="75" xfId="5" applyFont="1" applyBorder="1" applyAlignment="1">
      <alignment horizontal="center" vertical="center"/>
    </xf>
    <xf numFmtId="0" fontId="13" fillId="0" borderId="60" xfId="5" applyFont="1" applyBorder="1" applyAlignment="1">
      <alignment horizontal="center" vertical="center"/>
    </xf>
    <xf numFmtId="0" fontId="13" fillId="0" borderId="74" xfId="5" applyFont="1" applyBorder="1" applyAlignment="1">
      <alignment horizontal="center" vertical="center"/>
    </xf>
    <xf numFmtId="0" fontId="13" fillId="0" borderId="0" xfId="5" applyFont="1" applyAlignment="1">
      <alignment vertical="center"/>
    </xf>
    <xf numFmtId="0" fontId="12" fillId="0" borderId="41" xfId="0" applyFont="1" applyBorder="1" applyAlignment="1">
      <alignment horizontal="center" vertical="center" shrinkToFit="1"/>
    </xf>
    <xf numFmtId="0" fontId="12" fillId="0" borderId="42" xfId="0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center" vertical="center" shrinkToFit="1"/>
    </xf>
    <xf numFmtId="0" fontId="12" fillId="0" borderId="54" xfId="0" applyFont="1" applyBorder="1" applyAlignment="1">
      <alignment horizontal="center" vertical="center" shrinkToFit="1"/>
    </xf>
    <xf numFmtId="0" fontId="12" fillId="0" borderId="111" xfId="0" applyFont="1" applyBorder="1" applyAlignment="1">
      <alignment horizontal="center" vertical="center" shrinkToFit="1"/>
    </xf>
    <xf numFmtId="0" fontId="12" fillId="2" borderId="42" xfId="0" applyFont="1" applyFill="1" applyBorder="1" applyAlignment="1">
      <alignment horizontal="center" vertical="center" shrinkToFit="1"/>
    </xf>
    <xf numFmtId="0" fontId="12" fillId="2" borderId="111" xfId="0" applyFont="1" applyFill="1" applyBorder="1" applyAlignment="1">
      <alignment horizontal="center" vertical="center" shrinkToFit="1"/>
    </xf>
    <xf numFmtId="0" fontId="13" fillId="0" borderId="19" xfId="5" applyFont="1" applyBorder="1" applyAlignment="1">
      <alignment horizontal="center" vertical="center"/>
    </xf>
    <xf numFmtId="0" fontId="13" fillId="0" borderId="27" xfId="5" applyFont="1" applyBorder="1" applyAlignment="1">
      <alignment horizontal="center" vertical="center"/>
    </xf>
    <xf numFmtId="0" fontId="13" fillId="0" borderId="33" xfId="5" applyFont="1" applyBorder="1" applyAlignment="1">
      <alignment horizontal="center" vertical="center"/>
    </xf>
    <xf numFmtId="176" fontId="13" fillId="0" borderId="18" xfId="5" applyNumberFormat="1" applyFont="1" applyBorder="1" applyAlignment="1">
      <alignment horizontal="center" vertical="center" wrapText="1"/>
    </xf>
    <xf numFmtId="176" fontId="13" fillId="0" borderId="20" xfId="5" applyNumberFormat="1" applyFont="1" applyBorder="1" applyAlignment="1">
      <alignment horizontal="center" vertical="center" wrapText="1"/>
    </xf>
    <xf numFmtId="176" fontId="13" fillId="0" borderId="26" xfId="5" applyNumberFormat="1" applyFont="1" applyBorder="1" applyAlignment="1">
      <alignment horizontal="center" vertical="center" wrapText="1"/>
    </xf>
    <xf numFmtId="176" fontId="13" fillId="0" borderId="28" xfId="5" applyNumberFormat="1" applyFont="1" applyBorder="1" applyAlignment="1">
      <alignment horizontal="center" vertical="center" wrapText="1"/>
    </xf>
    <xf numFmtId="176" fontId="13" fillId="0" borderId="31" xfId="5" applyNumberFormat="1" applyFont="1" applyBorder="1" applyAlignment="1">
      <alignment horizontal="center" vertical="center" wrapText="1"/>
    </xf>
    <xf numFmtId="176" fontId="13" fillId="0" borderId="34" xfId="5" applyNumberFormat="1" applyFont="1" applyBorder="1" applyAlignment="1">
      <alignment horizontal="center" vertical="center" wrapText="1"/>
    </xf>
    <xf numFmtId="0" fontId="13" fillId="0" borderId="49" xfId="5" applyFont="1" applyBorder="1" applyAlignment="1">
      <alignment horizontal="center" vertical="center"/>
    </xf>
    <xf numFmtId="176" fontId="13" fillId="0" borderId="45" xfId="5" applyNumberFormat="1" applyFont="1" applyBorder="1" applyAlignment="1">
      <alignment horizontal="center" vertical="center" wrapText="1"/>
    </xf>
    <xf numFmtId="176" fontId="13" fillId="0" borderId="50" xfId="5" applyNumberFormat="1" applyFont="1" applyBorder="1" applyAlignment="1">
      <alignment horizontal="center" vertical="center" wrapText="1"/>
    </xf>
    <xf numFmtId="176" fontId="13" fillId="0" borderId="13" xfId="5" applyNumberFormat="1" applyFont="1" applyBorder="1" applyAlignment="1">
      <alignment horizontal="center" vertical="center" wrapText="1"/>
    </xf>
    <xf numFmtId="176" fontId="13" fillId="0" borderId="70" xfId="5" applyNumberFormat="1" applyFont="1" applyBorder="1" applyAlignment="1">
      <alignment horizontal="center" vertical="center" wrapText="1"/>
    </xf>
    <xf numFmtId="176" fontId="13" fillId="0" borderId="0" xfId="5" applyNumberFormat="1" applyFont="1" applyAlignment="1">
      <alignment horizontal="center" vertical="center" wrapText="1"/>
    </xf>
    <xf numFmtId="176" fontId="13" fillId="0" borderId="71" xfId="5" applyNumberFormat="1" applyFont="1" applyBorder="1" applyAlignment="1">
      <alignment horizontal="center" vertical="center" wrapText="1"/>
    </xf>
    <xf numFmtId="0" fontId="13" fillId="0" borderId="107" xfId="5" applyFont="1" applyBorder="1" applyAlignment="1">
      <alignment horizontal="center" vertical="center"/>
    </xf>
    <xf numFmtId="176" fontId="13" fillId="0" borderId="75" xfId="5" applyNumberFormat="1" applyFont="1" applyBorder="1" applyAlignment="1">
      <alignment horizontal="center" vertical="center" wrapText="1"/>
    </xf>
    <xf numFmtId="176" fontId="13" fillId="0" borderId="60" xfId="5" applyNumberFormat="1" applyFont="1" applyBorder="1" applyAlignment="1">
      <alignment horizontal="center" vertical="center" wrapText="1"/>
    </xf>
    <xf numFmtId="176" fontId="13" fillId="0" borderId="79" xfId="5" applyNumberFormat="1" applyFont="1" applyBorder="1" applyAlignment="1">
      <alignment horizontal="center" vertical="center" wrapText="1"/>
    </xf>
    <xf numFmtId="0" fontId="13" fillId="0" borderId="10" xfId="5" applyFont="1" applyBorder="1" applyAlignment="1">
      <alignment horizontal="center" vertical="center"/>
    </xf>
    <xf numFmtId="0" fontId="13" fillId="0" borderId="8" xfId="5" applyFont="1" applyBorder="1" applyAlignment="1">
      <alignment horizontal="center" vertical="center"/>
    </xf>
    <xf numFmtId="0" fontId="13" fillId="0" borderId="109" xfId="5" applyFont="1" applyBorder="1" applyAlignment="1">
      <alignment horizontal="center" vertical="center"/>
    </xf>
    <xf numFmtId="0" fontId="13" fillId="0" borderId="18" xfId="5" applyFont="1" applyBorder="1" applyAlignment="1">
      <alignment horizontal="center" vertical="center" shrinkToFit="1"/>
    </xf>
    <xf numFmtId="0" fontId="13" fillId="0" borderId="13" xfId="5" applyFont="1" applyBorder="1" applyAlignment="1">
      <alignment horizontal="center" vertical="center" shrinkToFit="1"/>
    </xf>
    <xf numFmtId="0" fontId="13" fillId="0" borderId="14" xfId="5" applyFont="1" applyBorder="1" applyAlignment="1">
      <alignment horizontal="center" vertical="center" shrinkToFit="1"/>
    </xf>
    <xf numFmtId="0" fontId="13" fillId="0" borderId="26" xfId="5" applyFont="1" applyBorder="1" applyAlignment="1">
      <alignment horizontal="center" vertical="center" shrinkToFit="1"/>
    </xf>
    <xf numFmtId="0" fontId="13" fillId="0" borderId="0" xfId="5" applyFont="1" applyAlignment="1">
      <alignment horizontal="center" vertical="center" shrinkToFit="1"/>
    </xf>
    <xf numFmtId="0" fontId="13" fillId="0" borderId="22" xfId="5" applyFont="1" applyBorder="1" applyAlignment="1">
      <alignment horizontal="center" vertical="center" shrinkToFit="1"/>
    </xf>
    <xf numFmtId="0" fontId="13" fillId="0" borderId="31" xfId="5" applyFont="1" applyBorder="1" applyAlignment="1">
      <alignment horizontal="center" vertical="center" shrinkToFit="1"/>
    </xf>
    <xf numFmtId="0" fontId="13" fillId="0" borderId="32" xfId="5" applyFont="1" applyBorder="1" applyAlignment="1">
      <alignment horizontal="center" vertical="center" shrinkToFit="1"/>
    </xf>
    <xf numFmtId="0" fontId="13" fillId="0" borderId="30" xfId="5" applyFont="1" applyBorder="1" applyAlignment="1">
      <alignment horizontal="center" vertical="center" shrinkToFit="1"/>
    </xf>
    <xf numFmtId="0" fontId="13" fillId="0" borderId="0" xfId="5" applyFont="1" applyBorder="1" applyAlignment="1">
      <alignment horizontal="center" vertical="center" shrinkToFit="1"/>
    </xf>
    <xf numFmtId="0" fontId="13" fillId="0" borderId="45" xfId="5" applyFont="1" applyBorder="1" applyAlignment="1">
      <alignment horizontal="center" vertical="center" shrinkToFit="1"/>
    </xf>
    <xf numFmtId="0" fontId="13" fillId="0" borderId="4" xfId="5" applyFont="1" applyBorder="1" applyAlignment="1">
      <alignment horizontal="center" vertical="center" shrinkToFit="1"/>
    </xf>
    <xf numFmtId="0" fontId="13" fillId="0" borderId="44" xfId="5" applyFont="1" applyBorder="1" applyAlignment="1">
      <alignment horizontal="center" vertical="center" shrinkToFit="1"/>
    </xf>
    <xf numFmtId="0" fontId="13" fillId="0" borderId="60" xfId="5" applyFont="1" applyBorder="1" applyAlignment="1">
      <alignment horizontal="center" vertical="center" shrinkToFit="1"/>
    </xf>
    <xf numFmtId="0" fontId="13" fillId="0" borderId="74" xfId="5" applyFont="1" applyBorder="1" applyAlignment="1">
      <alignment horizontal="center" vertical="center" shrinkToFit="1"/>
    </xf>
    <xf numFmtId="0" fontId="13" fillId="0" borderId="66" xfId="5" applyFont="1" applyBorder="1" applyAlignment="1">
      <alignment horizontal="center" vertical="center" shrinkToFit="1"/>
    </xf>
    <xf numFmtId="0" fontId="13" fillId="0" borderId="67" xfId="5" applyFont="1" applyBorder="1" applyAlignment="1">
      <alignment horizontal="center" vertical="center" shrinkToFit="1"/>
    </xf>
    <xf numFmtId="0" fontId="13" fillId="0" borderId="68" xfId="5" applyFont="1" applyBorder="1" applyAlignment="1">
      <alignment horizontal="center" vertical="center" shrinkToFit="1"/>
    </xf>
    <xf numFmtId="0" fontId="13" fillId="0" borderId="64" xfId="5" applyFont="1" applyBorder="1" applyAlignment="1">
      <alignment horizontal="center" vertical="center" shrinkToFit="1"/>
    </xf>
    <xf numFmtId="0" fontId="13" fillId="0" borderId="62" xfId="5" applyFont="1" applyBorder="1" applyAlignment="1">
      <alignment horizontal="center" vertical="center" shrinkToFit="1"/>
    </xf>
    <xf numFmtId="0" fontId="13" fillId="0" borderId="105" xfId="5" applyFont="1" applyBorder="1" applyAlignment="1">
      <alignment horizontal="center" vertical="center" shrinkToFit="1"/>
    </xf>
    <xf numFmtId="0" fontId="13" fillId="0" borderId="65" xfId="5" applyFont="1" applyBorder="1" applyAlignment="1">
      <alignment horizontal="center" vertical="center" shrinkToFit="1"/>
    </xf>
    <xf numFmtId="0" fontId="9" fillId="0" borderId="0" xfId="5" applyFont="1" applyAlignment="1">
      <alignment horizontal="center" vertical="center" shrinkToFit="1"/>
    </xf>
    <xf numFmtId="0" fontId="12" fillId="5" borderId="69" xfId="5" applyFont="1" applyFill="1" applyBorder="1" applyAlignment="1">
      <alignment horizontal="center" vertical="center" shrinkToFit="1"/>
    </xf>
    <xf numFmtId="0" fontId="12" fillId="5" borderId="13" xfId="5" applyFont="1" applyFill="1" applyBorder="1" applyAlignment="1">
      <alignment horizontal="center" vertical="center" shrinkToFit="1"/>
    </xf>
    <xf numFmtId="0" fontId="12" fillId="5" borderId="14" xfId="5" applyFont="1" applyFill="1" applyBorder="1" applyAlignment="1">
      <alignment horizontal="center" vertical="center" shrinkToFit="1"/>
    </xf>
    <xf numFmtId="0" fontId="12" fillId="5" borderId="11" xfId="5" applyFont="1" applyFill="1" applyBorder="1" applyAlignment="1">
      <alignment horizontal="center" vertical="center" shrinkToFit="1"/>
    </xf>
    <xf numFmtId="0" fontId="12" fillId="5" borderId="0" xfId="5" applyFont="1" applyFill="1" applyAlignment="1">
      <alignment horizontal="center" vertical="center" shrinkToFit="1"/>
    </xf>
    <xf numFmtId="0" fontId="12" fillId="5" borderId="22" xfId="5" applyFont="1" applyFill="1" applyBorder="1" applyAlignment="1">
      <alignment horizontal="center" vertical="center" shrinkToFit="1"/>
    </xf>
    <xf numFmtId="0" fontId="12" fillId="5" borderId="73" xfId="5" applyFont="1" applyFill="1" applyBorder="1" applyAlignment="1">
      <alignment horizontal="center" vertical="center" shrinkToFit="1"/>
    </xf>
    <xf numFmtId="0" fontId="12" fillId="5" borderId="60" xfId="5" applyFont="1" applyFill="1" applyBorder="1" applyAlignment="1">
      <alignment horizontal="center" vertical="center" shrinkToFit="1"/>
    </xf>
    <xf numFmtId="0" fontId="12" fillId="5" borderId="74" xfId="5" applyFont="1" applyFill="1" applyBorder="1" applyAlignment="1">
      <alignment horizontal="center" vertical="center" shrinkToFit="1"/>
    </xf>
    <xf numFmtId="0" fontId="13" fillId="0" borderId="15" xfId="5" applyFont="1" applyBorder="1" applyAlignment="1">
      <alignment horizontal="center" vertical="center" shrinkToFit="1"/>
    </xf>
    <xf numFmtId="0" fontId="13" fillId="0" borderId="16" xfId="5" applyFont="1" applyBorder="1" applyAlignment="1">
      <alignment horizontal="center" vertical="center" shrinkToFit="1"/>
    </xf>
    <xf numFmtId="0" fontId="13" fillId="0" borderId="17" xfId="5" applyFont="1" applyBorder="1" applyAlignment="1">
      <alignment horizontal="center" vertical="center" shrinkToFit="1"/>
    </xf>
    <xf numFmtId="0" fontId="13" fillId="0" borderId="23" xfId="5" applyFont="1" applyBorder="1" applyAlignment="1">
      <alignment horizontal="center" vertical="center" shrinkToFit="1"/>
    </xf>
    <xf numFmtId="0" fontId="13" fillId="0" borderId="24" xfId="5" applyFont="1" applyBorder="1" applyAlignment="1">
      <alignment horizontal="center" vertical="center" shrinkToFit="1"/>
    </xf>
    <xf numFmtId="0" fontId="13" fillId="0" borderId="25" xfId="5" applyFont="1" applyBorder="1" applyAlignment="1">
      <alignment horizontal="center" vertical="center" shrinkToFit="1"/>
    </xf>
    <xf numFmtId="0" fontId="13" fillId="0" borderId="76" xfId="5" applyFont="1" applyBorder="1" applyAlignment="1">
      <alignment horizontal="center" vertical="center" shrinkToFit="1"/>
    </xf>
    <xf numFmtId="0" fontId="13" fillId="0" borderId="77" xfId="5" applyFont="1" applyBorder="1" applyAlignment="1">
      <alignment horizontal="center" vertical="center" shrinkToFit="1"/>
    </xf>
    <xf numFmtId="0" fontId="13" fillId="0" borderId="78" xfId="5" applyFont="1" applyBorder="1" applyAlignment="1">
      <alignment horizontal="center" vertical="center" shrinkToFit="1"/>
    </xf>
    <xf numFmtId="0" fontId="13" fillId="0" borderId="18" xfId="5" applyFont="1" applyBorder="1" applyAlignment="1">
      <alignment horizontal="center" vertical="center"/>
    </xf>
    <xf numFmtId="0" fontId="13" fillId="0" borderId="14" xfId="5" applyFont="1" applyBorder="1" applyAlignment="1">
      <alignment horizontal="center" vertical="center"/>
    </xf>
    <xf numFmtId="0" fontId="13" fillId="0" borderId="26" xfId="5" applyFont="1" applyBorder="1" applyAlignment="1">
      <alignment horizontal="center" vertical="center"/>
    </xf>
    <xf numFmtId="0" fontId="13" fillId="0" borderId="22" xfId="5" applyFont="1" applyBorder="1" applyAlignment="1">
      <alignment horizontal="center" vertical="center"/>
    </xf>
    <xf numFmtId="0" fontId="13" fillId="0" borderId="45" xfId="5" applyFont="1" applyBorder="1" applyAlignment="1">
      <alignment horizontal="center" vertical="center"/>
    </xf>
    <xf numFmtId="0" fontId="13" fillId="0" borderId="44" xfId="5" applyFont="1" applyBorder="1" applyAlignment="1">
      <alignment horizontal="center" vertical="center"/>
    </xf>
    <xf numFmtId="0" fontId="13" fillId="0" borderId="80" xfId="5" applyFont="1" applyBorder="1" applyAlignment="1">
      <alignment horizontal="center" vertical="center" shrinkToFit="1"/>
    </xf>
    <xf numFmtId="0" fontId="13" fillId="0" borderId="81" xfId="5" applyFont="1" applyBorder="1" applyAlignment="1">
      <alignment horizontal="center" vertical="center" shrinkToFit="1"/>
    </xf>
    <xf numFmtId="0" fontId="13" fillId="0" borderId="75" xfId="5" applyFont="1" applyBorder="1" applyAlignment="1">
      <alignment horizontal="center" vertical="center" shrinkToFit="1"/>
    </xf>
    <xf numFmtId="0" fontId="13" fillId="0" borderId="106" xfId="5" applyFont="1" applyBorder="1" applyAlignment="1">
      <alignment horizontal="center" vertical="center" shrinkToFit="1"/>
    </xf>
    <xf numFmtId="0" fontId="12" fillId="5" borderId="72" xfId="5" applyFont="1" applyFill="1" applyBorder="1" applyAlignment="1">
      <alignment horizontal="center" vertical="center" shrinkToFit="1"/>
    </xf>
    <xf numFmtId="0" fontId="12" fillId="5" borderId="32" xfId="5" applyFont="1" applyFill="1" applyBorder="1" applyAlignment="1">
      <alignment horizontal="center" vertical="center" shrinkToFit="1"/>
    </xf>
    <xf numFmtId="0" fontId="12" fillId="5" borderId="30" xfId="5" applyFont="1" applyFill="1" applyBorder="1" applyAlignment="1">
      <alignment horizontal="center" vertical="center" shrinkToFit="1"/>
    </xf>
    <xf numFmtId="0" fontId="13" fillId="0" borderId="15" xfId="5" applyFont="1" applyBorder="1" applyAlignment="1">
      <alignment horizontal="center" vertical="center"/>
    </xf>
    <xf numFmtId="0" fontId="13" fillId="0" borderId="16" xfId="5" applyFont="1" applyBorder="1" applyAlignment="1">
      <alignment horizontal="center" vertical="center"/>
    </xf>
    <xf numFmtId="0" fontId="13" fillId="0" borderId="17" xfId="5" applyFont="1" applyBorder="1" applyAlignment="1">
      <alignment horizontal="center" vertical="center"/>
    </xf>
    <xf numFmtId="0" fontId="13" fillId="0" borderId="23" xfId="5" applyFont="1" applyBorder="1" applyAlignment="1">
      <alignment horizontal="center" vertical="center"/>
    </xf>
    <xf numFmtId="0" fontId="13" fillId="0" borderId="24" xfId="5" applyFont="1" applyBorder="1" applyAlignment="1">
      <alignment horizontal="center" vertical="center"/>
    </xf>
    <xf numFmtId="0" fontId="13" fillId="0" borderId="25" xfId="5" applyFont="1" applyBorder="1" applyAlignment="1">
      <alignment horizontal="center" vertical="center"/>
    </xf>
    <xf numFmtId="0" fontId="13" fillId="0" borderId="35" xfId="5" applyFont="1" applyBorder="1" applyAlignment="1">
      <alignment horizontal="center" vertical="center"/>
    </xf>
    <xf numFmtId="0" fontId="13" fillId="0" borderId="36" xfId="5" applyFont="1" applyBorder="1" applyAlignment="1">
      <alignment horizontal="center" vertical="center"/>
    </xf>
    <xf numFmtId="0" fontId="13" fillId="0" borderId="37" xfId="5" applyFont="1" applyBorder="1" applyAlignment="1">
      <alignment horizontal="center" vertical="center"/>
    </xf>
    <xf numFmtId="0" fontId="13" fillId="0" borderId="18" xfId="5" applyFont="1" applyBorder="1" applyAlignment="1">
      <alignment horizontal="left" vertical="center" shrinkToFit="1"/>
    </xf>
    <xf numFmtId="0" fontId="13" fillId="0" borderId="13" xfId="5" applyFont="1" applyBorder="1" applyAlignment="1">
      <alignment horizontal="left" vertical="center" shrinkToFit="1"/>
    </xf>
    <xf numFmtId="0" fontId="13" fillId="0" borderId="31" xfId="5" applyFont="1" applyBorder="1" applyAlignment="1">
      <alignment horizontal="center" vertical="center"/>
    </xf>
    <xf numFmtId="0" fontId="13" fillId="0" borderId="30" xfId="5" applyFont="1" applyBorder="1" applyAlignment="1">
      <alignment horizontal="center" vertical="center"/>
    </xf>
    <xf numFmtId="0" fontId="13" fillId="0" borderId="82" xfId="5" applyFont="1" applyBorder="1" applyAlignment="1">
      <alignment horizontal="center" vertical="center" shrinkToFit="1"/>
    </xf>
    <xf numFmtId="0" fontId="9" fillId="0" borderId="28" xfId="5" applyFont="1" applyBorder="1" applyAlignment="1">
      <alignment horizontal="center" vertical="center" shrinkToFit="1"/>
    </xf>
    <xf numFmtId="0" fontId="12" fillId="5" borderId="12" xfId="5" applyFont="1" applyFill="1" applyBorder="1" applyAlignment="1">
      <alignment horizontal="center" vertical="center" shrinkToFit="1"/>
    </xf>
    <xf numFmtId="0" fontId="12" fillId="5" borderId="21" xfId="5" applyFont="1" applyFill="1" applyBorder="1" applyAlignment="1">
      <alignment horizontal="center" vertical="center" shrinkToFit="1"/>
    </xf>
    <xf numFmtId="0" fontId="12" fillId="5" borderId="3" xfId="5" applyFont="1" applyFill="1" applyBorder="1" applyAlignment="1">
      <alignment horizontal="center" vertical="center" shrinkToFit="1"/>
    </xf>
    <xf numFmtId="0" fontId="12" fillId="5" borderId="4" xfId="5" applyFont="1" applyFill="1" applyBorder="1" applyAlignment="1">
      <alignment horizontal="center" vertical="center" shrinkToFit="1"/>
    </xf>
    <xf numFmtId="0" fontId="12" fillId="5" borderId="44" xfId="5" applyFont="1" applyFill="1" applyBorder="1" applyAlignment="1">
      <alignment horizontal="center" vertical="center" shrinkToFit="1"/>
    </xf>
    <xf numFmtId="0" fontId="13" fillId="0" borderId="46" xfId="5" applyFont="1" applyBorder="1" applyAlignment="1">
      <alignment horizontal="center" vertical="center" shrinkToFit="1"/>
    </xf>
    <xf numFmtId="0" fontId="13" fillId="0" borderId="47" xfId="5" applyFont="1" applyBorder="1" applyAlignment="1">
      <alignment horizontal="center" vertical="center" shrinkToFit="1"/>
    </xf>
    <xf numFmtId="0" fontId="13" fillId="0" borderId="48" xfId="5" applyFont="1" applyBorder="1" applyAlignment="1">
      <alignment horizontal="center" vertical="center" shrinkToFit="1"/>
    </xf>
    <xf numFmtId="0" fontId="13" fillId="0" borderId="35" xfId="5" applyFont="1" applyBorder="1" applyAlignment="1">
      <alignment horizontal="center" vertical="center" shrinkToFit="1"/>
    </xf>
    <xf numFmtId="0" fontId="13" fillId="0" borderId="36" xfId="5" applyFont="1" applyBorder="1" applyAlignment="1">
      <alignment horizontal="center" vertical="center" shrinkToFit="1"/>
    </xf>
    <xf numFmtId="0" fontId="13" fillId="0" borderId="37" xfId="5" applyFont="1" applyBorder="1" applyAlignment="1">
      <alignment horizontal="center" vertical="center" shrinkToFit="1"/>
    </xf>
    <xf numFmtId="0" fontId="14" fillId="3" borderId="59" xfId="5" applyFont="1" applyFill="1" applyBorder="1" applyAlignment="1">
      <alignment horizontal="center" vertical="center"/>
    </xf>
    <xf numFmtId="0" fontId="14" fillId="3" borderId="56" xfId="5" applyFont="1" applyFill="1" applyBorder="1" applyAlignment="1">
      <alignment horizontal="center" vertical="center"/>
    </xf>
    <xf numFmtId="0" fontId="10" fillId="4" borderId="0" xfId="5" applyFont="1" applyFill="1" applyAlignment="1">
      <alignment horizontal="center" vertical="center"/>
    </xf>
    <xf numFmtId="0" fontId="13" fillId="0" borderId="61" xfId="5" applyFont="1" applyBorder="1" applyAlignment="1">
      <alignment horizontal="center" vertical="center" shrinkToFit="1"/>
    </xf>
    <xf numFmtId="0" fontId="13" fillId="0" borderId="63" xfId="5" applyFont="1" applyBorder="1" applyAlignment="1">
      <alignment horizontal="center" vertical="center" shrinkToFit="1"/>
    </xf>
    <xf numFmtId="0" fontId="13" fillId="0" borderId="7" xfId="5" applyFont="1" applyBorder="1" applyAlignment="1">
      <alignment horizontal="center" vertical="center" shrinkToFit="1"/>
    </xf>
    <xf numFmtId="0" fontId="13" fillId="0" borderId="8" xfId="5" applyFont="1" applyBorder="1" applyAlignment="1">
      <alignment horizontal="center" vertical="center" shrinkToFit="1"/>
    </xf>
    <xf numFmtId="0" fontId="13" fillId="0" borderId="9" xfId="5" applyFont="1" applyBorder="1" applyAlignment="1">
      <alignment horizontal="center" vertical="center" shrinkToFit="1"/>
    </xf>
    <xf numFmtId="0" fontId="13" fillId="0" borderId="10" xfId="5" applyFont="1" applyBorder="1" applyAlignment="1">
      <alignment horizontal="center" vertical="center" shrinkToFit="1"/>
    </xf>
    <xf numFmtId="0" fontId="12" fillId="5" borderId="29" xfId="5" applyFont="1" applyFill="1" applyBorder="1" applyAlignment="1">
      <alignment horizontal="center" vertical="center" shrinkToFit="1"/>
    </xf>
    <xf numFmtId="0" fontId="14" fillId="3" borderId="108" xfId="5" applyFont="1" applyFill="1" applyBorder="1" applyAlignment="1">
      <alignment horizontal="center" vertical="center"/>
    </xf>
    <xf numFmtId="0" fontId="12" fillId="2" borderId="41" xfId="0" applyFont="1" applyFill="1" applyBorder="1" applyAlignment="1">
      <alignment horizontal="center" vertical="center" shrinkToFit="1"/>
    </xf>
    <xf numFmtId="0" fontId="12" fillId="2" borderId="40" xfId="0" applyFont="1" applyFill="1" applyBorder="1" applyAlignment="1">
      <alignment horizontal="center" vertical="center" shrinkToFit="1"/>
    </xf>
    <xf numFmtId="0" fontId="12" fillId="2" borderId="43" xfId="0" applyFont="1" applyFill="1" applyBorder="1" applyAlignment="1">
      <alignment horizontal="center" vertical="center" shrinkToFit="1"/>
    </xf>
    <xf numFmtId="0" fontId="12" fillId="0" borderId="41" xfId="0" applyFont="1" applyBorder="1" applyAlignment="1">
      <alignment horizontal="center" vertical="center" shrinkToFit="1"/>
    </xf>
    <xf numFmtId="0" fontId="12" fillId="0" borderId="40" xfId="0" applyFont="1" applyBorder="1" applyAlignment="1">
      <alignment horizontal="center" vertical="center" shrinkToFit="1"/>
    </xf>
    <xf numFmtId="0" fontId="12" fillId="0" borderId="43" xfId="0" applyFont="1" applyBorder="1" applyAlignment="1">
      <alignment horizontal="center" vertical="center" shrinkToFit="1"/>
    </xf>
    <xf numFmtId="0" fontId="12" fillId="0" borderId="39" xfId="0" applyFont="1" applyBorder="1" applyAlignment="1">
      <alignment horizontal="center" vertical="center" shrinkToFit="1"/>
    </xf>
    <xf numFmtId="0" fontId="12" fillId="0" borderId="110" xfId="0" applyFont="1" applyBorder="1" applyAlignment="1">
      <alignment horizontal="center" vertical="center" shrinkToFit="1"/>
    </xf>
    <xf numFmtId="0" fontId="12" fillId="0" borderId="42" xfId="0" applyFont="1" applyBorder="1" applyAlignment="1">
      <alignment horizontal="center" vertical="center" shrinkToFit="1"/>
    </xf>
    <xf numFmtId="20" fontId="12" fillId="0" borderId="40" xfId="0" applyNumberFormat="1" applyFont="1" applyBorder="1" applyAlignment="1">
      <alignment horizontal="center" vertical="center" shrinkToFit="1"/>
    </xf>
    <xf numFmtId="20" fontId="12" fillId="0" borderId="41" xfId="0" applyNumberFormat="1" applyFont="1" applyBorder="1" applyAlignment="1">
      <alignment horizontal="center" vertical="center" shrinkToFit="1"/>
    </xf>
    <xf numFmtId="20" fontId="12" fillId="0" borderId="39" xfId="0" applyNumberFormat="1" applyFont="1" applyBorder="1" applyAlignment="1">
      <alignment horizontal="center" vertical="center" shrinkToFit="1"/>
    </xf>
    <xf numFmtId="0" fontId="12" fillId="0" borderId="51" xfId="0" applyFont="1" applyBorder="1" applyAlignment="1">
      <alignment horizontal="center" vertical="center" shrinkToFit="1"/>
    </xf>
    <xf numFmtId="0" fontId="12" fillId="0" borderId="52" xfId="0" applyFont="1" applyBorder="1" applyAlignment="1">
      <alignment horizontal="center" vertical="center" shrinkToFit="1"/>
    </xf>
    <xf numFmtId="20" fontId="12" fillId="0" borderId="53" xfId="0" applyNumberFormat="1" applyFont="1" applyBorder="1" applyAlignment="1">
      <alignment horizontal="center" vertical="center" shrinkToFit="1"/>
    </xf>
    <xf numFmtId="20" fontId="12" fillId="0" borderId="54" xfId="0" applyNumberFormat="1" applyFont="1" applyBorder="1" applyAlignment="1">
      <alignment horizontal="center" vertical="center" shrinkToFit="1"/>
    </xf>
    <xf numFmtId="20" fontId="12" fillId="0" borderId="52" xfId="0" applyNumberFormat="1" applyFont="1" applyBorder="1" applyAlignment="1">
      <alignment horizontal="center" vertical="center" shrinkToFit="1"/>
    </xf>
    <xf numFmtId="0" fontId="12" fillId="0" borderId="54" xfId="0" applyFont="1" applyBorder="1" applyAlignment="1">
      <alignment horizontal="center" vertical="center" shrinkToFit="1"/>
    </xf>
    <xf numFmtId="0" fontId="12" fillId="0" borderId="53" xfId="0" applyFont="1" applyBorder="1" applyAlignment="1">
      <alignment horizontal="center" vertical="center" shrinkToFit="1"/>
    </xf>
    <xf numFmtId="0" fontId="12" fillId="2" borderId="54" xfId="0" applyFont="1" applyFill="1" applyBorder="1" applyAlignment="1">
      <alignment horizontal="center" vertical="center" shrinkToFit="1"/>
    </xf>
    <xf numFmtId="0" fontId="12" fillId="2" borderId="53" xfId="0" applyFont="1" applyFill="1" applyBorder="1" applyAlignment="1">
      <alignment horizontal="center" vertical="center" shrinkToFit="1"/>
    </xf>
    <xf numFmtId="0" fontId="12" fillId="2" borderId="55" xfId="0" applyFont="1" applyFill="1" applyBorder="1" applyAlignment="1">
      <alignment horizontal="center" vertical="center" shrinkToFit="1"/>
    </xf>
    <xf numFmtId="0" fontId="12" fillId="0" borderId="38" xfId="0" applyFont="1" applyBorder="1" applyAlignment="1">
      <alignment horizontal="center" vertical="center" shrinkToFit="1"/>
    </xf>
    <xf numFmtId="0" fontId="12" fillId="0" borderId="29" xfId="0" applyFont="1" applyBorder="1" applyAlignment="1">
      <alignment horizontal="center" vertical="center" shrinkToFit="1"/>
    </xf>
    <xf numFmtId="0" fontId="12" fillId="0" borderId="30" xfId="0" applyFont="1" applyBorder="1" applyAlignment="1">
      <alignment horizontal="center" vertical="center" shrinkToFit="1"/>
    </xf>
    <xf numFmtId="0" fontId="12" fillId="0" borderId="31" xfId="0" applyFont="1" applyBorder="1" applyAlignment="1">
      <alignment horizontal="center" vertical="center" shrinkToFit="1"/>
    </xf>
    <xf numFmtId="0" fontId="12" fillId="0" borderId="32" xfId="0" applyFont="1" applyBorder="1" applyAlignment="1">
      <alignment horizontal="center" vertical="center" shrinkToFit="1"/>
    </xf>
    <xf numFmtId="0" fontId="12" fillId="0" borderId="55" xfId="0" applyFont="1" applyBorder="1" applyAlignment="1">
      <alignment horizontal="center" vertical="center" shrinkToFit="1"/>
    </xf>
    <xf numFmtId="0" fontId="12" fillId="0" borderId="18" xfId="0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 shrinkToFit="1"/>
    </xf>
    <xf numFmtId="0" fontId="20" fillId="6" borderId="96" xfId="5" applyFont="1" applyFill="1" applyBorder="1" applyAlignment="1">
      <alignment horizontal="center" vertical="center"/>
    </xf>
    <xf numFmtId="0" fontId="20" fillId="6" borderId="97" xfId="5" applyFont="1" applyFill="1" applyBorder="1" applyAlignment="1">
      <alignment horizontal="center" vertical="center"/>
    </xf>
    <xf numFmtId="0" fontId="20" fillId="6" borderId="98" xfId="5" applyFont="1" applyFill="1" applyBorder="1" applyAlignment="1">
      <alignment horizontal="center" vertical="center"/>
    </xf>
    <xf numFmtId="0" fontId="20" fillId="6" borderId="99" xfId="5" applyFont="1" applyFill="1" applyBorder="1" applyAlignment="1">
      <alignment horizontal="center" vertical="center"/>
    </xf>
    <xf numFmtId="0" fontId="20" fillId="6" borderId="88" xfId="5" applyFont="1" applyFill="1" applyBorder="1" applyAlignment="1">
      <alignment horizontal="center" vertical="center" shrinkToFit="1"/>
    </xf>
    <xf numFmtId="0" fontId="20" fillId="6" borderId="85" xfId="5" applyFont="1" applyFill="1" applyBorder="1" applyAlignment="1">
      <alignment horizontal="center" vertical="center" shrinkToFit="1"/>
    </xf>
    <xf numFmtId="0" fontId="20" fillId="6" borderId="89" xfId="5" applyFont="1" applyFill="1" applyBorder="1" applyAlignment="1">
      <alignment horizontal="center" vertical="center" shrinkToFit="1"/>
    </xf>
    <xf numFmtId="0" fontId="20" fillId="6" borderId="58" xfId="5" applyFont="1" applyFill="1" applyBorder="1" applyAlignment="1">
      <alignment horizontal="center" vertical="center" shrinkToFit="1"/>
    </xf>
    <xf numFmtId="0" fontId="20" fillId="6" borderId="1" xfId="5" applyFont="1" applyFill="1" applyBorder="1" applyAlignment="1">
      <alignment horizontal="center" vertical="center" shrinkToFit="1"/>
    </xf>
    <xf numFmtId="0" fontId="20" fillId="6" borderId="100" xfId="5" applyFont="1" applyFill="1" applyBorder="1" applyAlignment="1">
      <alignment horizontal="center" vertical="center" shrinkToFit="1"/>
    </xf>
    <xf numFmtId="0" fontId="20" fillId="7" borderId="98" xfId="5" applyFont="1" applyFill="1" applyBorder="1" applyAlignment="1">
      <alignment horizontal="center" vertical="center"/>
    </xf>
    <xf numFmtId="0" fontId="20" fillId="7" borderId="99" xfId="5" applyFont="1" applyFill="1" applyBorder="1" applyAlignment="1">
      <alignment horizontal="center" vertical="center"/>
    </xf>
    <xf numFmtId="0" fontId="20" fillId="7" borderId="102" xfId="5" applyFont="1" applyFill="1" applyBorder="1" applyAlignment="1">
      <alignment horizontal="center" vertical="center"/>
    </xf>
    <xf numFmtId="0" fontId="20" fillId="7" borderId="93" xfId="5" applyFont="1" applyFill="1" applyBorder="1" applyAlignment="1">
      <alignment horizontal="center" vertical="center"/>
    </xf>
    <xf numFmtId="0" fontId="20" fillId="7" borderId="2" xfId="5" applyFont="1" applyFill="1" applyBorder="1" applyAlignment="1">
      <alignment horizontal="center" vertical="center" shrinkToFit="1"/>
    </xf>
    <xf numFmtId="0" fontId="20" fillId="7" borderId="57" xfId="5" applyFont="1" applyFill="1" applyBorder="1" applyAlignment="1">
      <alignment horizontal="center" vertical="center" shrinkToFit="1"/>
    </xf>
    <xf numFmtId="0" fontId="20" fillId="7" borderId="101" xfId="5" applyFont="1" applyFill="1" applyBorder="1" applyAlignment="1">
      <alignment horizontal="center" vertical="center" shrinkToFit="1"/>
    </xf>
    <xf numFmtId="0" fontId="20" fillId="7" borderId="94" xfId="5" applyFont="1" applyFill="1" applyBorder="1" applyAlignment="1">
      <alignment horizontal="center" vertical="center" shrinkToFit="1"/>
    </xf>
    <xf numFmtId="0" fontId="20" fillId="7" borderId="91" xfId="5" applyFont="1" applyFill="1" applyBorder="1" applyAlignment="1">
      <alignment horizontal="center" vertical="center" shrinkToFit="1"/>
    </xf>
    <xf numFmtId="0" fontId="20" fillId="7" borderId="95" xfId="5" applyFont="1" applyFill="1" applyBorder="1" applyAlignment="1">
      <alignment horizontal="center" vertical="center" shrinkToFit="1"/>
    </xf>
    <xf numFmtId="0" fontId="22" fillId="0" borderId="0" xfId="5" applyFont="1" applyAlignment="1">
      <alignment horizontal="center" vertical="center"/>
    </xf>
    <xf numFmtId="0" fontId="7" fillId="0" borderId="0" xfId="5" applyFont="1" applyAlignment="1">
      <alignment horizontal="center" vertical="center" shrinkToFit="1"/>
    </xf>
    <xf numFmtId="0" fontId="11" fillId="3" borderId="5" xfId="5" applyFont="1" applyFill="1" applyBorder="1" applyAlignment="1">
      <alignment horizontal="center" vertical="center" shrinkToFit="1"/>
    </xf>
    <xf numFmtId="0" fontId="11" fillId="3" borderId="6" xfId="5" applyFont="1" applyFill="1" applyBorder="1" applyAlignment="1">
      <alignment horizontal="center" vertical="center" shrinkToFit="1"/>
    </xf>
    <xf numFmtId="0" fontId="11" fillId="3" borderId="112" xfId="5" applyFont="1" applyFill="1" applyBorder="1" applyAlignment="1">
      <alignment horizontal="center" vertical="center" shrinkToFit="1"/>
    </xf>
    <xf numFmtId="0" fontId="11" fillId="3" borderId="4" xfId="5" applyFont="1" applyFill="1" applyBorder="1" applyAlignment="1">
      <alignment horizontal="center" vertical="center" shrinkToFit="1"/>
    </xf>
    <xf numFmtId="0" fontId="15" fillId="0" borderId="56" xfId="5" applyFont="1" applyBorder="1" applyAlignment="1">
      <alignment horizontal="left" vertical="center"/>
    </xf>
    <xf numFmtId="0" fontId="15" fillId="0" borderId="0" xfId="5" applyFont="1" applyAlignment="1">
      <alignment horizontal="left" vertical="center"/>
    </xf>
    <xf numFmtId="0" fontId="21" fillId="0" borderId="84" xfId="5" applyFont="1" applyBorder="1" applyAlignment="1">
      <alignment horizontal="center" vertical="center" wrapText="1"/>
    </xf>
    <xf numFmtId="0" fontId="21" fillId="0" borderId="85" xfId="5" applyFont="1" applyBorder="1" applyAlignment="1">
      <alignment horizontal="center" vertical="center" wrapText="1"/>
    </xf>
    <xf numFmtId="0" fontId="21" fillId="0" borderId="89" xfId="5" applyFont="1" applyBorder="1" applyAlignment="1">
      <alignment horizontal="center" vertical="center" wrapText="1"/>
    </xf>
    <xf numFmtId="0" fontId="21" fillId="0" borderId="103" xfId="5" applyFont="1" applyBorder="1" applyAlignment="1">
      <alignment horizontal="center" vertical="center" wrapText="1"/>
    </xf>
    <xf numFmtId="0" fontId="21" fillId="0" borderId="0" xfId="5" applyFont="1" applyAlignment="1">
      <alignment horizontal="center" vertical="center" wrapText="1"/>
    </xf>
    <xf numFmtId="0" fontId="21" fillId="0" borderId="104" xfId="5" applyFont="1" applyBorder="1" applyAlignment="1">
      <alignment horizontal="center" vertical="center" wrapText="1"/>
    </xf>
    <xf numFmtId="0" fontId="21" fillId="0" borderId="90" xfId="5" applyFont="1" applyBorder="1" applyAlignment="1">
      <alignment horizontal="center" vertical="center" wrapText="1"/>
    </xf>
    <xf numFmtId="0" fontId="21" fillId="0" borderId="91" xfId="5" applyFont="1" applyBorder="1" applyAlignment="1">
      <alignment horizontal="center" vertical="center" wrapText="1"/>
    </xf>
    <xf numFmtId="0" fontId="21" fillId="0" borderId="95" xfId="5" applyFont="1" applyBorder="1" applyAlignment="1">
      <alignment horizontal="center" vertical="center" wrapText="1"/>
    </xf>
    <xf numFmtId="0" fontId="17" fillId="2" borderId="84" xfId="5" applyFont="1" applyFill="1" applyBorder="1" applyAlignment="1">
      <alignment horizontal="center" vertical="center" wrapText="1" shrinkToFit="1"/>
    </xf>
    <xf numFmtId="0" fontId="17" fillId="2" borderId="85" xfId="5" applyFont="1" applyFill="1" applyBorder="1" applyAlignment="1">
      <alignment horizontal="center" vertical="center" wrapText="1" shrinkToFit="1"/>
    </xf>
    <xf numFmtId="0" fontId="17" fillId="2" borderId="89" xfId="5" applyFont="1" applyFill="1" applyBorder="1" applyAlignment="1">
      <alignment horizontal="center" vertical="center" wrapText="1" shrinkToFit="1"/>
    </xf>
    <xf numFmtId="0" fontId="17" fillId="2" borderId="103" xfId="5" applyFont="1" applyFill="1" applyBorder="1" applyAlignment="1">
      <alignment horizontal="center" vertical="center" wrapText="1" shrinkToFit="1"/>
    </xf>
    <xf numFmtId="0" fontId="17" fillId="2" borderId="0" xfId="5" applyFont="1" applyFill="1" applyAlignment="1">
      <alignment horizontal="center" vertical="center" wrapText="1" shrinkToFit="1"/>
    </xf>
    <xf numFmtId="0" fontId="17" fillId="2" borderId="104" xfId="5" applyFont="1" applyFill="1" applyBorder="1" applyAlignment="1">
      <alignment horizontal="center" vertical="center" wrapText="1" shrinkToFit="1"/>
    </xf>
    <xf numFmtId="0" fontId="17" fillId="2" borderId="90" xfId="5" applyFont="1" applyFill="1" applyBorder="1" applyAlignment="1">
      <alignment horizontal="center" vertical="center" wrapText="1" shrinkToFit="1"/>
    </xf>
    <xf numFmtId="0" fontId="17" fillId="2" borderId="91" xfId="5" applyFont="1" applyFill="1" applyBorder="1" applyAlignment="1">
      <alignment horizontal="center" vertical="center" wrapText="1" shrinkToFit="1"/>
    </xf>
    <xf numFmtId="0" fontId="17" fillId="2" borderId="95" xfId="5" applyFont="1" applyFill="1" applyBorder="1" applyAlignment="1">
      <alignment horizontal="center" vertical="center" wrapText="1" shrinkToFit="1"/>
    </xf>
    <xf numFmtId="0" fontId="20" fillId="0" borderId="84" xfId="5" applyFont="1" applyBorder="1" applyAlignment="1">
      <alignment horizontal="center" vertical="center"/>
    </xf>
    <xf numFmtId="0" fontId="20" fillId="0" borderId="85" xfId="5" applyFont="1" applyBorder="1" applyAlignment="1">
      <alignment horizontal="center" vertical="center"/>
    </xf>
    <xf numFmtId="0" fontId="20" fillId="0" borderId="86" xfId="5" applyFont="1" applyBorder="1" applyAlignment="1">
      <alignment horizontal="center" vertical="center"/>
    </xf>
    <xf numFmtId="0" fontId="20" fillId="0" borderId="90" xfId="5" applyFont="1" applyBorder="1" applyAlignment="1">
      <alignment horizontal="center" vertical="center"/>
    </xf>
    <xf numFmtId="0" fontId="20" fillId="0" borderId="91" xfId="5" applyFont="1" applyBorder="1" applyAlignment="1">
      <alignment horizontal="center" vertical="center"/>
    </xf>
    <xf numFmtId="0" fontId="20" fillId="0" borderId="92" xfId="5" applyFont="1" applyBorder="1" applyAlignment="1">
      <alignment horizontal="center" vertical="center"/>
    </xf>
    <xf numFmtId="0" fontId="20" fillId="0" borderId="87" xfId="5" applyFont="1" applyBorder="1" applyAlignment="1">
      <alignment horizontal="center" vertical="center"/>
    </xf>
    <xf numFmtId="0" fontId="20" fillId="0" borderId="93" xfId="5" applyFont="1" applyBorder="1" applyAlignment="1">
      <alignment horizontal="center" vertical="center"/>
    </xf>
    <xf numFmtId="0" fontId="20" fillId="0" borderId="88" xfId="5" applyFont="1" applyBorder="1" applyAlignment="1">
      <alignment horizontal="center" vertical="center"/>
    </xf>
    <xf numFmtId="0" fontId="20" fillId="0" borderId="89" xfId="5" applyFont="1" applyBorder="1" applyAlignment="1">
      <alignment horizontal="center" vertical="center"/>
    </xf>
    <xf numFmtId="0" fontId="20" fillId="0" borderId="94" xfId="5" applyFont="1" applyBorder="1" applyAlignment="1">
      <alignment horizontal="center" vertical="center"/>
    </xf>
    <xf numFmtId="0" fontId="20" fillId="0" borderId="95" xfId="5" applyFont="1" applyBorder="1" applyAlignment="1">
      <alignment horizontal="center" vertical="center"/>
    </xf>
    <xf numFmtId="0" fontId="12" fillId="2" borderId="39" xfId="0" applyFont="1" applyFill="1" applyBorder="1" applyAlignment="1">
      <alignment horizontal="center" vertical="center" shrinkToFit="1"/>
    </xf>
  </cellXfs>
  <cellStyles count="8">
    <cellStyle name="ハイパーリンク 2" xfId="3"/>
    <cellStyle name="ハイパーリンク 2 2" xfId="4"/>
    <cellStyle name="標準" xfId="0" builtinId="0"/>
    <cellStyle name="標準 2 2" xfId="5"/>
    <cellStyle name="標準 3" xfId="1"/>
    <cellStyle name="標準 4" xfId="2"/>
    <cellStyle name="標準 4 2 2" xfId="6"/>
    <cellStyle name="標準 6 2" xfId="7"/>
  </cellStyles>
  <dxfs count="0"/>
  <tableStyles count="0" defaultTableStyle="TableStyleMedium2" defaultPivotStyle="PivotStyleLight16"/>
  <colors>
    <mruColors>
      <color rgb="FF0000FF"/>
      <color rgb="FFFF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FF"/>
    <pageSetUpPr fitToPage="1"/>
  </sheetPr>
  <dimension ref="A1:CL137"/>
  <sheetViews>
    <sheetView tabSelected="1" view="pageBreakPreview" zoomScale="60" zoomScaleNormal="70" workbookViewId="0">
      <selection activeCell="BB15" sqref="BB15"/>
    </sheetView>
  </sheetViews>
  <sheetFormatPr defaultColWidth="2.75" defaultRowHeight="12" customHeight="1"/>
  <cols>
    <col min="1" max="20" width="2.75" style="23"/>
    <col min="21" max="21" width="2.75" style="23" customWidth="1"/>
    <col min="22" max="22" width="2.75" style="23" hidden="1" customWidth="1"/>
    <col min="23" max="46" width="2.75" style="23"/>
    <col min="47" max="47" width="2.75" style="23" customWidth="1"/>
    <col min="48" max="48" width="2.75" style="23" hidden="1" customWidth="1"/>
    <col min="49" max="49" width="2.75" style="23"/>
    <col min="50" max="51" width="2.75" style="23" customWidth="1"/>
    <col min="52" max="52" width="2.75" style="23" hidden="1" customWidth="1"/>
    <col min="53" max="16384" width="2.75" style="23"/>
  </cols>
  <sheetData>
    <row r="1" spans="1:89" ht="9.9499999999999993" customHeight="1">
      <c r="A1" s="218" t="s">
        <v>76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  <c r="AB1" s="218"/>
      <c r="AC1" s="218"/>
      <c r="AD1" s="218"/>
      <c r="AE1" s="218"/>
      <c r="AF1" s="218"/>
      <c r="AG1" s="218"/>
      <c r="AH1" s="218"/>
      <c r="AI1" s="218"/>
      <c r="AJ1" s="218"/>
      <c r="AK1" s="218"/>
      <c r="AL1" s="218"/>
      <c r="AM1" s="218"/>
      <c r="AN1" s="218"/>
      <c r="AO1" s="218"/>
      <c r="AP1" s="218"/>
      <c r="AQ1" s="218"/>
      <c r="AR1" s="218"/>
      <c r="AS1" s="218"/>
      <c r="AT1" s="218"/>
      <c r="AU1" s="218"/>
      <c r="AV1" s="218"/>
      <c r="AW1" s="218"/>
      <c r="AX1" s="218"/>
      <c r="AY1" s="218"/>
      <c r="AZ1" s="218"/>
      <c r="BA1" s="218"/>
      <c r="BB1" s="218"/>
      <c r="BC1" s="218"/>
      <c r="BD1" s="218"/>
      <c r="BE1" s="218"/>
      <c r="BF1" s="218"/>
      <c r="BG1" s="218"/>
      <c r="BH1" s="218"/>
      <c r="BI1" s="219"/>
      <c r="BJ1" s="219"/>
      <c r="BK1" s="219"/>
      <c r="BL1" s="219"/>
      <c r="BM1" s="219"/>
      <c r="BN1" s="219"/>
      <c r="BO1" s="219"/>
      <c r="BP1" s="219"/>
      <c r="BQ1" s="219"/>
      <c r="BR1" s="219"/>
      <c r="BS1" s="219" t="s">
        <v>77</v>
      </c>
      <c r="BT1" s="219"/>
      <c r="BU1" s="219"/>
      <c r="BV1" s="219"/>
      <c r="BW1" s="219"/>
      <c r="BX1" s="219"/>
      <c r="BY1" s="219"/>
      <c r="BZ1" s="219"/>
      <c r="CA1" s="219"/>
      <c r="CB1" s="219"/>
      <c r="CC1" s="219"/>
      <c r="CD1" s="219"/>
      <c r="CE1" s="219"/>
      <c r="CF1" s="219"/>
      <c r="CG1" s="219"/>
      <c r="CH1" s="219"/>
      <c r="CI1" s="219"/>
      <c r="CJ1" s="219"/>
    </row>
    <row r="2" spans="1:89" ht="9.9499999999999993" customHeight="1">
      <c r="A2" s="218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  <c r="AB2" s="218"/>
      <c r="AC2" s="218"/>
      <c r="AD2" s="218"/>
      <c r="AE2" s="218"/>
      <c r="AF2" s="218"/>
      <c r="AG2" s="218"/>
      <c r="AH2" s="218"/>
      <c r="AI2" s="218"/>
      <c r="AJ2" s="218"/>
      <c r="AK2" s="218"/>
      <c r="AL2" s="218"/>
      <c r="AM2" s="218"/>
      <c r="AN2" s="218"/>
      <c r="AO2" s="218"/>
      <c r="AP2" s="218"/>
      <c r="AQ2" s="218"/>
      <c r="AR2" s="218"/>
      <c r="AS2" s="218"/>
      <c r="AT2" s="218"/>
      <c r="AU2" s="218"/>
      <c r="AV2" s="218"/>
      <c r="AW2" s="218"/>
      <c r="AX2" s="218"/>
      <c r="AY2" s="218"/>
      <c r="AZ2" s="218"/>
      <c r="BA2" s="218"/>
      <c r="BB2" s="218"/>
      <c r="BC2" s="218"/>
      <c r="BD2" s="218"/>
      <c r="BE2" s="218"/>
      <c r="BF2" s="218"/>
      <c r="BG2" s="218"/>
      <c r="BH2" s="218"/>
      <c r="BI2" s="219"/>
      <c r="BJ2" s="219"/>
      <c r="BK2" s="219"/>
      <c r="BL2" s="219"/>
      <c r="BM2" s="219"/>
      <c r="BN2" s="219"/>
      <c r="BO2" s="219"/>
      <c r="BP2" s="219"/>
      <c r="BQ2" s="219"/>
      <c r="BR2" s="219"/>
      <c r="BS2" s="219"/>
      <c r="BT2" s="219"/>
      <c r="BU2" s="219"/>
      <c r="BV2" s="219"/>
      <c r="BW2" s="219"/>
      <c r="BX2" s="219"/>
      <c r="BY2" s="219"/>
      <c r="BZ2" s="219"/>
      <c r="CA2" s="219"/>
      <c r="CB2" s="219"/>
      <c r="CC2" s="219"/>
      <c r="CD2" s="219"/>
      <c r="CE2" s="219"/>
      <c r="CF2" s="219"/>
      <c r="CG2" s="219"/>
      <c r="CH2" s="219"/>
      <c r="CI2" s="219"/>
      <c r="CJ2" s="219"/>
    </row>
    <row r="3" spans="1:89" ht="9.9499999999999993" customHeight="1">
      <c r="A3" s="218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Y3" s="218"/>
      <c r="Z3" s="218"/>
      <c r="AA3" s="218"/>
      <c r="AB3" s="218"/>
      <c r="AC3" s="218"/>
      <c r="AD3" s="218"/>
      <c r="AE3" s="218"/>
      <c r="AF3" s="218"/>
      <c r="AG3" s="218"/>
      <c r="AH3" s="218"/>
      <c r="AI3" s="218"/>
      <c r="AJ3" s="218"/>
      <c r="AK3" s="218"/>
      <c r="AL3" s="218"/>
      <c r="AM3" s="218"/>
      <c r="AN3" s="218"/>
      <c r="AO3" s="218"/>
      <c r="AP3" s="218"/>
      <c r="AQ3" s="218"/>
      <c r="AR3" s="218"/>
      <c r="AS3" s="218"/>
      <c r="AT3" s="218"/>
      <c r="AU3" s="218"/>
      <c r="AV3" s="218"/>
      <c r="AW3" s="218"/>
      <c r="AX3" s="218"/>
      <c r="AY3" s="218"/>
      <c r="AZ3" s="218"/>
      <c r="BA3" s="218"/>
      <c r="BB3" s="218"/>
      <c r="BC3" s="218"/>
      <c r="BD3" s="218"/>
      <c r="BE3" s="218"/>
      <c r="BF3" s="218"/>
      <c r="BG3" s="218"/>
      <c r="BH3" s="218"/>
      <c r="BI3" s="219"/>
      <c r="BJ3" s="219"/>
      <c r="BK3" s="219"/>
      <c r="BL3" s="219"/>
      <c r="BM3" s="219"/>
      <c r="BN3" s="219"/>
      <c r="BO3" s="219"/>
      <c r="BP3" s="219"/>
      <c r="BQ3" s="219"/>
      <c r="BR3" s="219"/>
      <c r="BS3" s="219" t="s">
        <v>0</v>
      </c>
      <c r="BT3" s="219"/>
      <c r="BU3" s="219"/>
      <c r="BV3" s="219"/>
      <c r="BW3" s="219"/>
      <c r="BX3" s="219"/>
      <c r="BY3" s="219"/>
      <c r="BZ3" s="219"/>
      <c r="CA3" s="219"/>
      <c r="CB3" s="219"/>
      <c r="CC3" s="219"/>
      <c r="CD3" s="219"/>
      <c r="CE3" s="219"/>
      <c r="CF3" s="219"/>
      <c r="CG3" s="219"/>
      <c r="CH3" s="219"/>
      <c r="CI3" s="219"/>
      <c r="CJ3" s="219"/>
    </row>
    <row r="4" spans="1:89" ht="12" customHeight="1">
      <c r="A4" s="218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8"/>
      <c r="AC4" s="218"/>
      <c r="AD4" s="218"/>
      <c r="AE4" s="218"/>
      <c r="AF4" s="218"/>
      <c r="AG4" s="218"/>
      <c r="AH4" s="218"/>
      <c r="AI4" s="218"/>
      <c r="AJ4" s="218"/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/>
      <c r="AV4" s="218"/>
      <c r="AW4" s="218"/>
      <c r="AX4" s="218"/>
      <c r="AY4" s="218"/>
      <c r="AZ4" s="218"/>
      <c r="BA4" s="218"/>
      <c r="BB4" s="218"/>
      <c r="BC4" s="218"/>
      <c r="BD4" s="218"/>
      <c r="BE4" s="218"/>
      <c r="BF4" s="218"/>
      <c r="BG4" s="218"/>
      <c r="BH4" s="218"/>
      <c r="BI4" s="219"/>
      <c r="BJ4" s="219"/>
      <c r="BK4" s="219"/>
      <c r="BL4" s="219"/>
      <c r="BM4" s="219"/>
      <c r="BN4" s="219"/>
      <c r="BO4" s="219"/>
      <c r="BP4" s="219"/>
      <c r="BQ4" s="219"/>
      <c r="BR4" s="219"/>
      <c r="BS4" s="219"/>
      <c r="BT4" s="219"/>
      <c r="BU4" s="219"/>
      <c r="BV4" s="219"/>
      <c r="BW4" s="219"/>
      <c r="BX4" s="219"/>
      <c r="BY4" s="219"/>
      <c r="BZ4" s="219"/>
      <c r="CA4" s="219"/>
      <c r="CB4" s="219"/>
      <c r="CC4" s="219"/>
      <c r="CD4" s="219"/>
      <c r="CE4" s="219"/>
      <c r="CF4" s="219"/>
      <c r="CG4" s="219"/>
      <c r="CH4" s="219"/>
      <c r="CI4" s="219"/>
      <c r="CJ4" s="219"/>
      <c r="CK4" s="2"/>
    </row>
    <row r="5" spans="1:89" ht="12" customHeight="1">
      <c r="A5" s="21"/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  <c r="CC5" s="22"/>
      <c r="CD5" s="22"/>
      <c r="CE5" s="22"/>
      <c r="CF5" s="22"/>
      <c r="CG5" s="22"/>
      <c r="CH5" s="22"/>
      <c r="CI5" s="22"/>
      <c r="CJ5" s="22"/>
      <c r="CK5" s="2"/>
    </row>
    <row r="6" spans="1:89" ht="12" customHeight="1" thickBo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"/>
    </row>
    <row r="7" spans="1:89" ht="12" customHeight="1" thickBot="1">
      <c r="A7" s="3"/>
      <c r="B7" s="156" t="s">
        <v>1</v>
      </c>
      <c r="C7" s="157"/>
      <c r="D7" s="157"/>
      <c r="E7" s="157"/>
      <c r="F7" s="157"/>
      <c r="G7" s="157"/>
      <c r="H7" s="157"/>
      <c r="I7" s="158" t="s">
        <v>78</v>
      </c>
      <c r="J7" s="158"/>
      <c r="K7" s="158"/>
      <c r="L7" s="158"/>
      <c r="M7" s="158"/>
      <c r="N7" s="158"/>
      <c r="O7" s="158"/>
      <c r="P7" s="158"/>
      <c r="Q7" s="158"/>
      <c r="R7" s="3"/>
      <c r="S7" s="3"/>
      <c r="T7" s="3"/>
      <c r="U7" s="3"/>
      <c r="V7" s="3"/>
      <c r="W7" s="3"/>
      <c r="X7" s="1"/>
      <c r="AA7" s="3"/>
      <c r="AB7" s="156" t="s">
        <v>46</v>
      </c>
      <c r="AC7" s="157"/>
      <c r="AD7" s="157"/>
      <c r="AE7" s="157"/>
      <c r="AF7" s="157"/>
      <c r="AG7" s="157"/>
      <c r="AH7" s="157"/>
      <c r="AI7" s="158" t="s">
        <v>47</v>
      </c>
      <c r="AJ7" s="158"/>
      <c r="AK7" s="158"/>
      <c r="AL7" s="158"/>
      <c r="AM7" s="158"/>
      <c r="AN7" s="158"/>
      <c r="AO7" s="158"/>
      <c r="AP7" s="158"/>
      <c r="AQ7" s="158"/>
      <c r="AR7" s="3"/>
      <c r="AS7" s="3"/>
      <c r="AT7" s="3"/>
      <c r="AU7" s="3"/>
      <c r="AV7" s="39"/>
      <c r="AW7" s="39"/>
      <c r="AX7" s="40"/>
      <c r="AY7" s="39"/>
      <c r="BD7" s="3"/>
      <c r="BE7" s="220" t="s">
        <v>75</v>
      </c>
      <c r="BF7" s="221"/>
      <c r="BG7" s="221"/>
      <c r="BH7" s="221"/>
      <c r="BI7" s="221"/>
      <c r="BJ7" s="221"/>
      <c r="BK7" s="221"/>
      <c r="BL7" s="221"/>
      <c r="BM7" s="221"/>
      <c r="BN7" s="221"/>
      <c r="BO7" s="221"/>
      <c r="BP7" s="221"/>
      <c r="BQ7" s="221"/>
      <c r="BR7" s="221"/>
      <c r="BS7" s="221"/>
      <c r="BT7" s="221"/>
      <c r="BU7" s="221"/>
      <c r="BV7" s="221"/>
      <c r="BW7" s="221"/>
      <c r="BX7" s="221"/>
      <c r="BY7" s="221"/>
      <c r="BZ7" s="221"/>
      <c r="CA7" s="221"/>
      <c r="CB7" s="221"/>
      <c r="CC7" s="221"/>
      <c r="CD7" s="221"/>
      <c r="CE7" s="221"/>
      <c r="CF7" s="221"/>
      <c r="CG7" s="221"/>
      <c r="CH7" s="221"/>
      <c r="CI7" s="221"/>
      <c r="CJ7" s="221"/>
    </row>
    <row r="8" spans="1:89" ht="12" customHeight="1" thickBot="1">
      <c r="A8" s="3"/>
      <c r="B8" s="159"/>
      <c r="C8" s="95"/>
      <c r="D8" s="95"/>
      <c r="E8" s="160"/>
      <c r="F8" s="94" t="str">
        <f>B9</f>
        <v>帯広ＦＣ Ａ</v>
      </c>
      <c r="G8" s="95"/>
      <c r="H8" s="160"/>
      <c r="I8" s="94" t="str">
        <f>B12</f>
        <v>緑ヶ丘</v>
      </c>
      <c r="J8" s="95"/>
      <c r="K8" s="160"/>
      <c r="L8" s="94" t="str">
        <f>B15</f>
        <v>西帯広大空</v>
      </c>
      <c r="M8" s="95"/>
      <c r="N8" s="160"/>
      <c r="O8" s="94" t="s">
        <v>3</v>
      </c>
      <c r="P8" s="160"/>
      <c r="Q8" s="94" t="s">
        <v>4</v>
      </c>
      <c r="R8" s="160"/>
      <c r="S8" s="94" t="s">
        <v>5</v>
      </c>
      <c r="T8" s="95"/>
      <c r="U8" s="160"/>
      <c r="V8" s="94" t="s">
        <v>6</v>
      </c>
      <c r="W8" s="95"/>
      <c r="X8" s="95"/>
      <c r="Y8" s="97"/>
      <c r="AA8" s="3"/>
      <c r="AB8" s="159"/>
      <c r="AC8" s="95"/>
      <c r="AD8" s="95"/>
      <c r="AE8" s="160"/>
      <c r="AF8" s="94" t="str">
        <f>AB9</f>
        <v>開西つつじ</v>
      </c>
      <c r="AG8" s="95"/>
      <c r="AH8" s="160"/>
      <c r="AI8" s="94" t="str">
        <f>AB12</f>
        <v>帯広中央</v>
      </c>
      <c r="AJ8" s="95"/>
      <c r="AK8" s="160"/>
      <c r="AL8" s="94" t="str">
        <f>AB15</f>
        <v>芽室</v>
      </c>
      <c r="AM8" s="95"/>
      <c r="AN8" s="160"/>
      <c r="AO8" s="94" t="s">
        <v>3</v>
      </c>
      <c r="AP8" s="160"/>
      <c r="AQ8" s="94" t="s">
        <v>4</v>
      </c>
      <c r="AR8" s="160"/>
      <c r="AS8" s="94" t="s">
        <v>5</v>
      </c>
      <c r="AT8" s="95"/>
      <c r="AU8" s="160"/>
      <c r="AV8" s="91" t="s">
        <v>6</v>
      </c>
      <c r="AW8" s="92"/>
      <c r="AX8" s="92"/>
      <c r="AY8" s="93"/>
      <c r="BD8" s="4"/>
      <c r="BE8" s="222"/>
      <c r="BF8" s="223"/>
      <c r="BG8" s="223"/>
      <c r="BH8" s="223"/>
      <c r="BI8" s="223"/>
      <c r="BJ8" s="223"/>
      <c r="BK8" s="223"/>
      <c r="BL8" s="223"/>
      <c r="BM8" s="223"/>
      <c r="BN8" s="223"/>
      <c r="BO8" s="223"/>
      <c r="BP8" s="223"/>
      <c r="BQ8" s="223"/>
      <c r="BR8" s="223"/>
      <c r="BS8" s="223"/>
      <c r="BT8" s="223"/>
      <c r="BU8" s="223"/>
      <c r="BV8" s="223"/>
      <c r="BW8" s="223"/>
      <c r="BX8" s="223"/>
      <c r="BY8" s="223"/>
      <c r="BZ8" s="223"/>
      <c r="CA8" s="223"/>
      <c r="CB8" s="223"/>
      <c r="CC8" s="223"/>
      <c r="CD8" s="223"/>
      <c r="CE8" s="223"/>
      <c r="CF8" s="223"/>
      <c r="CG8" s="223"/>
      <c r="CH8" s="223"/>
      <c r="CI8" s="223"/>
      <c r="CJ8" s="223"/>
    </row>
    <row r="9" spans="1:89" ht="12" customHeight="1">
      <c r="A9" s="98">
        <v>1</v>
      </c>
      <c r="B9" s="99" t="s">
        <v>101</v>
      </c>
      <c r="C9" s="100"/>
      <c r="D9" s="100"/>
      <c r="E9" s="101"/>
      <c r="F9" s="108"/>
      <c r="G9" s="109"/>
      <c r="H9" s="110"/>
      <c r="I9" s="139" t="s">
        <v>7</v>
      </c>
      <c r="J9" s="140"/>
      <c r="K9" s="5"/>
      <c r="L9" s="139" t="s">
        <v>8</v>
      </c>
      <c r="M9" s="140"/>
      <c r="N9" s="5"/>
      <c r="O9" s="117">
        <f>COUNTIF(G10:M10,"○")*3+COUNTIF(G10:M10,"△")*1</f>
        <v>6</v>
      </c>
      <c r="P9" s="118"/>
      <c r="Q9" s="76">
        <f>S9-(H11+K11+N11)</f>
        <v>5</v>
      </c>
      <c r="R9" s="123"/>
      <c r="S9" s="77">
        <f>F11+I11+L11</f>
        <v>6</v>
      </c>
      <c r="T9" s="77"/>
      <c r="U9" s="77"/>
      <c r="V9" s="53">
        <f>1000*O9+100*Q9+S9</f>
        <v>6506</v>
      </c>
      <c r="W9" s="56">
        <f>RANK(V9,V9:V17)</f>
        <v>1</v>
      </c>
      <c r="X9" s="65"/>
      <c r="Y9" s="66"/>
      <c r="AA9" s="98">
        <v>19</v>
      </c>
      <c r="AB9" s="99" t="s">
        <v>109</v>
      </c>
      <c r="AC9" s="100"/>
      <c r="AD9" s="100"/>
      <c r="AE9" s="101"/>
      <c r="AF9" s="108"/>
      <c r="AG9" s="109"/>
      <c r="AH9" s="110"/>
      <c r="AI9" s="139" t="s">
        <v>49</v>
      </c>
      <c r="AJ9" s="140"/>
      <c r="AK9" s="5"/>
      <c r="AL9" s="139" t="s">
        <v>50</v>
      </c>
      <c r="AM9" s="140"/>
      <c r="AN9" s="5"/>
      <c r="AO9" s="117">
        <f>COUNTIF(AG10:AM10,"○")*3+COUNTIF(AG10:AM10,"△")*1</f>
        <v>6</v>
      </c>
      <c r="AP9" s="118"/>
      <c r="AQ9" s="76">
        <f>AS9-(AH11+AK11+AN11)</f>
        <v>4</v>
      </c>
      <c r="AR9" s="123"/>
      <c r="AS9" s="77">
        <f>AF11+AI11+AL11</f>
        <v>4</v>
      </c>
      <c r="AT9" s="77"/>
      <c r="AU9" s="77"/>
      <c r="AV9" s="53">
        <f>1000*AO9+100*AQ9+AS9</f>
        <v>6404</v>
      </c>
      <c r="AW9" s="56">
        <f>RANK(AV9,AV9:AV17)</f>
        <v>1</v>
      </c>
      <c r="AX9" s="65"/>
      <c r="AY9" s="66"/>
      <c r="BD9" s="3"/>
      <c r="BE9" s="190" t="s">
        <v>13</v>
      </c>
      <c r="BF9" s="191"/>
      <c r="BG9" s="192" t="s">
        <v>14</v>
      </c>
      <c r="BH9" s="193"/>
      <c r="BI9" s="191"/>
      <c r="BJ9" s="171" t="s">
        <v>15</v>
      </c>
      <c r="BK9" s="170"/>
      <c r="BL9" s="170"/>
      <c r="BM9" s="170"/>
      <c r="BN9" s="170"/>
      <c r="BO9" s="170"/>
      <c r="BP9" s="170"/>
      <c r="BQ9" s="170"/>
      <c r="BR9" s="173"/>
      <c r="BS9" s="171" t="s">
        <v>16</v>
      </c>
      <c r="BT9" s="172"/>
      <c r="BU9" s="190" t="s">
        <v>13</v>
      </c>
      <c r="BV9" s="191"/>
      <c r="BW9" s="192" t="s">
        <v>14</v>
      </c>
      <c r="BX9" s="193"/>
      <c r="BY9" s="191"/>
      <c r="BZ9" s="171" t="s">
        <v>17</v>
      </c>
      <c r="CA9" s="170"/>
      <c r="CB9" s="170"/>
      <c r="CC9" s="170"/>
      <c r="CD9" s="170"/>
      <c r="CE9" s="170"/>
      <c r="CF9" s="170"/>
      <c r="CG9" s="170"/>
      <c r="CH9" s="173"/>
      <c r="CI9" s="171" t="s">
        <v>16</v>
      </c>
      <c r="CJ9" s="172"/>
    </row>
    <row r="10" spans="1:89" ht="12" customHeight="1">
      <c r="A10" s="98"/>
      <c r="B10" s="102"/>
      <c r="C10" s="103"/>
      <c r="D10" s="103"/>
      <c r="E10" s="104"/>
      <c r="F10" s="111"/>
      <c r="G10" s="112"/>
      <c r="H10" s="113"/>
      <c r="I10" s="27"/>
      <c r="J10" s="6" t="str">
        <f>IF(I11&lt;K11,"●",IF(I11&gt;K11,"○",IF(I11=K11,"△")))</f>
        <v>○</v>
      </c>
      <c r="K10" s="7"/>
      <c r="L10" s="8"/>
      <c r="M10" s="6" t="str">
        <f>IF(L11&lt;N11,"●",IF(L11&gt;N11,"○",IF(L11=N11,"△")))</f>
        <v>○</v>
      </c>
      <c r="N10" s="9"/>
      <c r="O10" s="119"/>
      <c r="P10" s="120"/>
      <c r="Q10" s="79"/>
      <c r="R10" s="124"/>
      <c r="S10" s="80"/>
      <c r="T10" s="80"/>
      <c r="U10" s="80"/>
      <c r="V10" s="54"/>
      <c r="W10" s="58"/>
      <c r="X10" s="67"/>
      <c r="Y10" s="68"/>
      <c r="AA10" s="98"/>
      <c r="AB10" s="102"/>
      <c r="AC10" s="103"/>
      <c r="AD10" s="103"/>
      <c r="AE10" s="104"/>
      <c r="AF10" s="111"/>
      <c r="AG10" s="112"/>
      <c r="AH10" s="113"/>
      <c r="AI10" s="27"/>
      <c r="AJ10" s="6" t="str">
        <f>IF(AI11&lt;AK11,"●",IF(AI11&gt;AK11,"○",IF(AI11=AK11,"△")))</f>
        <v>○</v>
      </c>
      <c r="AK10" s="7"/>
      <c r="AL10" s="8"/>
      <c r="AM10" s="6" t="str">
        <f>IF(AL11&lt;AN11,"●",IF(AL11&gt;AN11,"○",IF(AL11=AN11,"△")))</f>
        <v>○</v>
      </c>
      <c r="AN10" s="9"/>
      <c r="AO10" s="119"/>
      <c r="AP10" s="120"/>
      <c r="AQ10" s="79"/>
      <c r="AR10" s="124"/>
      <c r="AS10" s="80"/>
      <c r="AT10" s="80"/>
      <c r="AU10" s="80"/>
      <c r="AV10" s="54"/>
      <c r="AW10" s="58"/>
      <c r="AX10" s="67"/>
      <c r="AY10" s="68"/>
      <c r="BD10" s="3"/>
      <c r="BE10" s="189">
        <v>1</v>
      </c>
      <c r="BF10" s="173"/>
      <c r="BG10" s="176">
        <v>0.35416666666666669</v>
      </c>
      <c r="BH10" s="177"/>
      <c r="BI10" s="178"/>
      <c r="BJ10" s="171" t="str">
        <f>B9</f>
        <v>帯広ＦＣ Ａ</v>
      </c>
      <c r="BK10" s="170"/>
      <c r="BL10" s="170"/>
      <c r="BM10" s="173"/>
      <c r="BN10" s="46" t="s">
        <v>18</v>
      </c>
      <c r="BO10" s="171" t="str">
        <f>B12</f>
        <v>緑ヶ丘</v>
      </c>
      <c r="BP10" s="170"/>
      <c r="BQ10" s="170"/>
      <c r="BR10" s="173"/>
      <c r="BS10" s="171" t="s">
        <v>25</v>
      </c>
      <c r="BT10" s="173"/>
      <c r="BU10" s="189">
        <v>1</v>
      </c>
      <c r="BV10" s="173"/>
      <c r="BW10" s="176">
        <f>BG10</f>
        <v>0.35416666666666669</v>
      </c>
      <c r="BX10" s="177"/>
      <c r="BY10" s="178"/>
      <c r="BZ10" s="170" t="str">
        <f>B45</f>
        <v>幕別札内 Ａ</v>
      </c>
      <c r="CA10" s="170"/>
      <c r="CB10" s="170"/>
      <c r="CC10" s="170"/>
      <c r="CD10" s="47" t="s">
        <v>18</v>
      </c>
      <c r="CE10" s="170" t="str">
        <f>B48</f>
        <v>白人</v>
      </c>
      <c r="CF10" s="170"/>
      <c r="CG10" s="170"/>
      <c r="CH10" s="170"/>
      <c r="CI10" s="171" t="s">
        <v>25</v>
      </c>
      <c r="CJ10" s="172"/>
    </row>
    <row r="11" spans="1:89" ht="12" customHeight="1">
      <c r="A11" s="98"/>
      <c r="B11" s="127"/>
      <c r="C11" s="128"/>
      <c r="D11" s="128"/>
      <c r="E11" s="129"/>
      <c r="F11" s="153"/>
      <c r="G11" s="154"/>
      <c r="H11" s="155"/>
      <c r="I11" s="29">
        <v>3</v>
      </c>
      <c r="J11" s="6" t="s">
        <v>20</v>
      </c>
      <c r="K11" s="38">
        <v>0</v>
      </c>
      <c r="L11" s="37">
        <v>3</v>
      </c>
      <c r="M11" s="10" t="s">
        <v>20</v>
      </c>
      <c r="N11" s="30">
        <v>1</v>
      </c>
      <c r="O11" s="141"/>
      <c r="P11" s="142"/>
      <c r="Q11" s="82"/>
      <c r="R11" s="143"/>
      <c r="S11" s="83"/>
      <c r="T11" s="83"/>
      <c r="U11" s="83"/>
      <c r="V11" s="55"/>
      <c r="W11" s="58"/>
      <c r="X11" s="67"/>
      <c r="Y11" s="68"/>
      <c r="AA11" s="98"/>
      <c r="AB11" s="127"/>
      <c r="AC11" s="128"/>
      <c r="AD11" s="128"/>
      <c r="AE11" s="129"/>
      <c r="AF11" s="153"/>
      <c r="AG11" s="154"/>
      <c r="AH11" s="155"/>
      <c r="AI11" s="29">
        <v>1</v>
      </c>
      <c r="AJ11" s="6" t="s">
        <v>20</v>
      </c>
      <c r="AK11" s="38">
        <v>0</v>
      </c>
      <c r="AL11" s="37">
        <v>3</v>
      </c>
      <c r="AM11" s="10" t="s">
        <v>20</v>
      </c>
      <c r="AN11" s="30">
        <v>0</v>
      </c>
      <c r="AO11" s="141"/>
      <c r="AP11" s="142"/>
      <c r="AQ11" s="82"/>
      <c r="AR11" s="143"/>
      <c r="AS11" s="83"/>
      <c r="AT11" s="83"/>
      <c r="AU11" s="83"/>
      <c r="AV11" s="55"/>
      <c r="AW11" s="58"/>
      <c r="AX11" s="67"/>
      <c r="AY11" s="68"/>
      <c r="BD11" s="3"/>
      <c r="BE11" s="174">
        <v>2</v>
      </c>
      <c r="BF11" s="175"/>
      <c r="BG11" s="176">
        <f t="shared" ref="BG11:BG18" si="0">BG10+"0:40"</f>
        <v>0.38194444444444448</v>
      </c>
      <c r="BH11" s="177"/>
      <c r="BI11" s="178"/>
      <c r="BJ11" s="171" t="str">
        <f>B21</f>
        <v>上士幌</v>
      </c>
      <c r="BK11" s="170"/>
      <c r="BL11" s="170"/>
      <c r="BM11" s="173"/>
      <c r="BN11" s="46" t="s">
        <v>18</v>
      </c>
      <c r="BO11" s="171" t="str">
        <f>B24</f>
        <v>明和広陽</v>
      </c>
      <c r="BP11" s="170"/>
      <c r="BQ11" s="170"/>
      <c r="BR11" s="173"/>
      <c r="BS11" s="171" t="s">
        <v>21</v>
      </c>
      <c r="BT11" s="173"/>
      <c r="BU11" s="174">
        <v>2</v>
      </c>
      <c r="BV11" s="175"/>
      <c r="BW11" s="176">
        <f t="shared" ref="BW11:BW18" si="1">BG11</f>
        <v>0.38194444444444448</v>
      </c>
      <c r="BX11" s="177"/>
      <c r="BY11" s="178"/>
      <c r="BZ11" s="170" t="str">
        <f>B57</f>
        <v>帯広Ｊｒ</v>
      </c>
      <c r="CA11" s="170"/>
      <c r="CB11" s="170"/>
      <c r="CC11" s="170"/>
      <c r="CD11" s="47" t="s">
        <v>18</v>
      </c>
      <c r="CE11" s="170" t="str">
        <f>B60</f>
        <v>音更ユニオン</v>
      </c>
      <c r="CF11" s="170"/>
      <c r="CG11" s="170"/>
      <c r="CH11" s="170"/>
      <c r="CI11" s="171" t="s">
        <v>21</v>
      </c>
      <c r="CJ11" s="172"/>
    </row>
    <row r="12" spans="1:89" ht="12" customHeight="1">
      <c r="A12" s="98">
        <f>A9+1</f>
        <v>2</v>
      </c>
      <c r="B12" s="99" t="s">
        <v>126</v>
      </c>
      <c r="C12" s="100"/>
      <c r="D12" s="100"/>
      <c r="E12" s="101"/>
      <c r="F12" s="31"/>
      <c r="G12" s="11"/>
      <c r="H12" s="32"/>
      <c r="I12" s="130"/>
      <c r="J12" s="131"/>
      <c r="K12" s="132"/>
      <c r="L12" s="139" t="s">
        <v>9</v>
      </c>
      <c r="M12" s="140"/>
      <c r="N12" s="5"/>
      <c r="O12" s="117">
        <f>COUNTIF(G13:M13,"○")*3+COUNTIF(G13:M13,"△")*1</f>
        <v>0</v>
      </c>
      <c r="P12" s="118"/>
      <c r="Q12" s="76">
        <f>S12-(H14+K14+N14)</f>
        <v>-5</v>
      </c>
      <c r="R12" s="123"/>
      <c r="S12" s="77">
        <f>F14+I14+L14</f>
        <v>2</v>
      </c>
      <c r="T12" s="77"/>
      <c r="U12" s="77"/>
      <c r="V12" s="53">
        <f>1000*O12+100*Q12+S12</f>
        <v>-498</v>
      </c>
      <c r="W12" s="56">
        <f>RANK(V12,V9:V17)</f>
        <v>3</v>
      </c>
      <c r="X12" s="65"/>
      <c r="Y12" s="66"/>
      <c r="AA12" s="98">
        <f>AA9+1</f>
        <v>20</v>
      </c>
      <c r="AB12" s="99" t="s">
        <v>131</v>
      </c>
      <c r="AC12" s="100"/>
      <c r="AD12" s="100"/>
      <c r="AE12" s="101"/>
      <c r="AF12" s="31"/>
      <c r="AG12" s="11"/>
      <c r="AH12" s="32"/>
      <c r="AI12" s="130"/>
      <c r="AJ12" s="131"/>
      <c r="AK12" s="132"/>
      <c r="AL12" s="139" t="s">
        <v>51</v>
      </c>
      <c r="AM12" s="140"/>
      <c r="AN12" s="5"/>
      <c r="AO12" s="117">
        <f>COUNTIF(AG13:AM13,"○")*3+COUNTIF(AG13:AM13,"△")*1</f>
        <v>3</v>
      </c>
      <c r="AP12" s="118"/>
      <c r="AQ12" s="76">
        <f>AS12-(AH14+AK14+AN14)</f>
        <v>0</v>
      </c>
      <c r="AR12" s="123"/>
      <c r="AS12" s="77">
        <f>AF14+AI14+AL14</f>
        <v>1</v>
      </c>
      <c r="AT12" s="77"/>
      <c r="AU12" s="77"/>
      <c r="AV12" s="53">
        <f>1000*AO12+100*AQ12+AS12</f>
        <v>3001</v>
      </c>
      <c r="AW12" s="56">
        <f>RANK(AV12,AV9:AV17)</f>
        <v>2</v>
      </c>
      <c r="AX12" s="65"/>
      <c r="AY12" s="66"/>
      <c r="BD12" s="3"/>
      <c r="BE12" s="174">
        <v>3</v>
      </c>
      <c r="BF12" s="175"/>
      <c r="BG12" s="176">
        <f t="shared" si="0"/>
        <v>0.40972222222222227</v>
      </c>
      <c r="BH12" s="177"/>
      <c r="BI12" s="178"/>
      <c r="BJ12" s="171" t="str">
        <f>B33</f>
        <v>緑陽台ＳＳＪｒ</v>
      </c>
      <c r="BK12" s="170"/>
      <c r="BL12" s="170"/>
      <c r="BM12" s="173"/>
      <c r="BN12" s="46" t="s">
        <v>18</v>
      </c>
      <c r="BO12" s="171" t="str">
        <f>B36</f>
        <v>川西</v>
      </c>
      <c r="BP12" s="170"/>
      <c r="BQ12" s="170"/>
      <c r="BR12" s="173"/>
      <c r="BS12" s="171" t="s">
        <v>19</v>
      </c>
      <c r="BT12" s="173"/>
      <c r="BU12" s="174">
        <v>3</v>
      </c>
      <c r="BV12" s="175"/>
      <c r="BW12" s="176">
        <f t="shared" si="1"/>
        <v>0.40972222222222227</v>
      </c>
      <c r="BX12" s="177"/>
      <c r="BY12" s="178"/>
      <c r="BZ12" s="170" t="str">
        <f>B69</f>
        <v>御影</v>
      </c>
      <c r="CA12" s="170"/>
      <c r="CB12" s="170"/>
      <c r="CC12" s="170"/>
      <c r="CD12" s="47" t="s">
        <v>18</v>
      </c>
      <c r="CE12" s="170" t="str">
        <f>B72</f>
        <v>稲田</v>
      </c>
      <c r="CF12" s="170"/>
      <c r="CG12" s="170"/>
      <c r="CH12" s="170"/>
      <c r="CI12" s="171" t="s">
        <v>19</v>
      </c>
      <c r="CJ12" s="172"/>
    </row>
    <row r="13" spans="1:89" ht="12" customHeight="1">
      <c r="A13" s="98"/>
      <c r="B13" s="102"/>
      <c r="C13" s="103"/>
      <c r="D13" s="103"/>
      <c r="E13" s="104"/>
      <c r="F13" s="33"/>
      <c r="G13" s="6" t="str">
        <f>IF(F14&lt;H14,"●",IF(F14&gt;H14,"○",IF(F14=H14,"△")))</f>
        <v>●</v>
      </c>
      <c r="H13" s="34"/>
      <c r="I13" s="133"/>
      <c r="J13" s="134"/>
      <c r="K13" s="135"/>
      <c r="L13" s="27"/>
      <c r="M13" s="6" t="str">
        <f>IF(L14&lt;N14,"●",IF(L14&gt;N14,"○",IF(L14=N14,"△")))</f>
        <v>●</v>
      </c>
      <c r="N13" s="9"/>
      <c r="O13" s="119"/>
      <c r="P13" s="120"/>
      <c r="Q13" s="79"/>
      <c r="R13" s="124"/>
      <c r="S13" s="80"/>
      <c r="T13" s="80"/>
      <c r="U13" s="80"/>
      <c r="V13" s="54"/>
      <c r="W13" s="58"/>
      <c r="X13" s="67"/>
      <c r="Y13" s="68"/>
      <c r="AA13" s="98"/>
      <c r="AB13" s="102"/>
      <c r="AC13" s="103"/>
      <c r="AD13" s="103"/>
      <c r="AE13" s="104"/>
      <c r="AF13" s="33"/>
      <c r="AG13" s="6" t="str">
        <f>IF(AF14&lt;AH14,"●",IF(AF14&gt;AH14,"○",IF(AF14=AH14,"△")))</f>
        <v>●</v>
      </c>
      <c r="AH13" s="34"/>
      <c r="AI13" s="133"/>
      <c r="AJ13" s="134"/>
      <c r="AK13" s="135"/>
      <c r="AL13" s="27"/>
      <c r="AM13" s="6" t="str">
        <f>IF(AL14&lt;AN14,"●",IF(AL14&gt;AN14,"○",IF(AL14=AN14,"△")))</f>
        <v>○</v>
      </c>
      <c r="AN13" s="9"/>
      <c r="AO13" s="119"/>
      <c r="AP13" s="120"/>
      <c r="AQ13" s="79"/>
      <c r="AR13" s="124"/>
      <c r="AS13" s="80"/>
      <c r="AT13" s="80"/>
      <c r="AU13" s="80"/>
      <c r="AV13" s="54"/>
      <c r="AW13" s="58"/>
      <c r="AX13" s="67"/>
      <c r="AY13" s="68"/>
      <c r="BD13" s="3"/>
      <c r="BE13" s="189">
        <v>4</v>
      </c>
      <c r="BF13" s="173"/>
      <c r="BG13" s="176">
        <f t="shared" si="0"/>
        <v>0.43750000000000006</v>
      </c>
      <c r="BH13" s="177"/>
      <c r="BI13" s="178"/>
      <c r="BJ13" s="171" t="str">
        <f>B9</f>
        <v>帯広ＦＣ Ａ</v>
      </c>
      <c r="BK13" s="170"/>
      <c r="BL13" s="170"/>
      <c r="BM13" s="173"/>
      <c r="BN13" s="46" t="s">
        <v>18</v>
      </c>
      <c r="BO13" s="171" t="str">
        <f>B15</f>
        <v>西帯広大空</v>
      </c>
      <c r="BP13" s="170"/>
      <c r="BQ13" s="170"/>
      <c r="BR13" s="173"/>
      <c r="BS13" s="171" t="s">
        <v>26</v>
      </c>
      <c r="BT13" s="173"/>
      <c r="BU13" s="189">
        <v>4</v>
      </c>
      <c r="BV13" s="173"/>
      <c r="BW13" s="176">
        <f t="shared" si="1"/>
        <v>0.43750000000000006</v>
      </c>
      <c r="BX13" s="177"/>
      <c r="BY13" s="178"/>
      <c r="BZ13" s="170" t="str">
        <f>B45</f>
        <v>幕別札内 Ａ</v>
      </c>
      <c r="CA13" s="170"/>
      <c r="CB13" s="170"/>
      <c r="CC13" s="170"/>
      <c r="CD13" s="47" t="s">
        <v>18</v>
      </c>
      <c r="CE13" s="170" t="str">
        <f>B51</f>
        <v>ＳＨＩＫＡＯＩ</v>
      </c>
      <c r="CF13" s="170"/>
      <c r="CG13" s="170"/>
      <c r="CH13" s="170"/>
      <c r="CI13" s="171" t="s">
        <v>26</v>
      </c>
      <c r="CJ13" s="172"/>
    </row>
    <row r="14" spans="1:89" ht="12" customHeight="1">
      <c r="A14" s="98"/>
      <c r="B14" s="127"/>
      <c r="C14" s="128"/>
      <c r="D14" s="128"/>
      <c r="E14" s="129"/>
      <c r="F14" s="37">
        <f>K11</f>
        <v>0</v>
      </c>
      <c r="G14" s="6" t="s">
        <v>20</v>
      </c>
      <c r="H14" s="38">
        <f>I11</f>
        <v>3</v>
      </c>
      <c r="I14" s="136"/>
      <c r="J14" s="137"/>
      <c r="K14" s="138"/>
      <c r="L14" s="29">
        <v>2</v>
      </c>
      <c r="M14" s="6" t="s">
        <v>20</v>
      </c>
      <c r="N14" s="30">
        <v>4</v>
      </c>
      <c r="O14" s="141"/>
      <c r="P14" s="142"/>
      <c r="Q14" s="82"/>
      <c r="R14" s="143"/>
      <c r="S14" s="83"/>
      <c r="T14" s="83"/>
      <c r="U14" s="83"/>
      <c r="V14" s="55"/>
      <c r="W14" s="58"/>
      <c r="X14" s="67"/>
      <c r="Y14" s="68"/>
      <c r="AA14" s="98"/>
      <c r="AB14" s="127"/>
      <c r="AC14" s="128"/>
      <c r="AD14" s="128"/>
      <c r="AE14" s="129"/>
      <c r="AF14" s="37">
        <f>AK11</f>
        <v>0</v>
      </c>
      <c r="AG14" s="6" t="s">
        <v>20</v>
      </c>
      <c r="AH14" s="38">
        <f>AI11</f>
        <v>1</v>
      </c>
      <c r="AI14" s="136"/>
      <c r="AJ14" s="137"/>
      <c r="AK14" s="138"/>
      <c r="AL14" s="29">
        <v>1</v>
      </c>
      <c r="AM14" s="6" t="s">
        <v>20</v>
      </c>
      <c r="AN14" s="30">
        <v>0</v>
      </c>
      <c r="AO14" s="141"/>
      <c r="AP14" s="142"/>
      <c r="AQ14" s="82"/>
      <c r="AR14" s="143"/>
      <c r="AS14" s="83"/>
      <c r="AT14" s="83"/>
      <c r="AU14" s="83"/>
      <c r="AV14" s="55"/>
      <c r="AW14" s="58"/>
      <c r="AX14" s="67"/>
      <c r="AY14" s="68"/>
      <c r="BD14" s="3"/>
      <c r="BE14" s="189">
        <v>5</v>
      </c>
      <c r="BF14" s="173"/>
      <c r="BG14" s="176">
        <f t="shared" si="0"/>
        <v>0.46527777777777785</v>
      </c>
      <c r="BH14" s="177"/>
      <c r="BI14" s="178"/>
      <c r="BJ14" s="171" t="str">
        <f>B21</f>
        <v>上士幌</v>
      </c>
      <c r="BK14" s="170"/>
      <c r="BL14" s="170"/>
      <c r="BM14" s="173"/>
      <c r="BN14" s="46" t="s">
        <v>18</v>
      </c>
      <c r="BO14" s="171" t="str">
        <f>B27</f>
        <v>しんとく</v>
      </c>
      <c r="BP14" s="170"/>
      <c r="BQ14" s="170"/>
      <c r="BR14" s="173"/>
      <c r="BS14" s="171" t="s">
        <v>24</v>
      </c>
      <c r="BT14" s="173"/>
      <c r="BU14" s="189">
        <v>5</v>
      </c>
      <c r="BV14" s="173"/>
      <c r="BW14" s="176">
        <f t="shared" si="1"/>
        <v>0.46527777777777785</v>
      </c>
      <c r="BX14" s="177"/>
      <c r="BY14" s="178"/>
      <c r="BZ14" s="171" t="str">
        <f>B57</f>
        <v>帯広Ｊｒ</v>
      </c>
      <c r="CA14" s="170"/>
      <c r="CB14" s="170"/>
      <c r="CC14" s="173"/>
      <c r="CD14" s="46" t="s">
        <v>18</v>
      </c>
      <c r="CE14" s="171" t="str">
        <f>B63</f>
        <v>プログレッソ</v>
      </c>
      <c r="CF14" s="170"/>
      <c r="CG14" s="170"/>
      <c r="CH14" s="173"/>
      <c r="CI14" s="171" t="s">
        <v>24</v>
      </c>
      <c r="CJ14" s="172"/>
    </row>
    <row r="15" spans="1:89" ht="12" customHeight="1">
      <c r="A15" s="98">
        <f t="shared" ref="A15" si="2">A12+1</f>
        <v>3</v>
      </c>
      <c r="B15" s="99" t="s">
        <v>121</v>
      </c>
      <c r="C15" s="100"/>
      <c r="D15" s="100"/>
      <c r="E15" s="101"/>
      <c r="F15" s="31"/>
      <c r="G15" s="11"/>
      <c r="H15" s="32"/>
      <c r="I15" s="31"/>
      <c r="J15" s="11"/>
      <c r="K15" s="32"/>
      <c r="L15" s="108"/>
      <c r="M15" s="109"/>
      <c r="N15" s="110"/>
      <c r="O15" s="117">
        <f>COUNTIF(G16:M16,"○")*3+COUNTIF(G16:M16,"△")*1</f>
        <v>3</v>
      </c>
      <c r="P15" s="118"/>
      <c r="Q15" s="76">
        <f>S15-(H17+K17+N17)</f>
        <v>0</v>
      </c>
      <c r="R15" s="123"/>
      <c r="S15" s="77">
        <f>F17+I17+L17</f>
        <v>5</v>
      </c>
      <c r="T15" s="77"/>
      <c r="U15" s="78"/>
      <c r="V15" s="53">
        <f>1000*O15+100*Q15+S15</f>
        <v>3005</v>
      </c>
      <c r="W15" s="56">
        <f>RANK(V15,V9:V17)</f>
        <v>2</v>
      </c>
      <c r="X15" s="65"/>
      <c r="Y15" s="66"/>
      <c r="AA15" s="98">
        <f t="shared" ref="AA15" si="3">AA12+1</f>
        <v>21</v>
      </c>
      <c r="AB15" s="99" t="s">
        <v>128</v>
      </c>
      <c r="AC15" s="100"/>
      <c r="AD15" s="100"/>
      <c r="AE15" s="101"/>
      <c r="AF15" s="31"/>
      <c r="AG15" s="11"/>
      <c r="AH15" s="32"/>
      <c r="AI15" s="31"/>
      <c r="AJ15" s="11"/>
      <c r="AK15" s="32"/>
      <c r="AL15" s="108"/>
      <c r="AM15" s="109"/>
      <c r="AN15" s="110"/>
      <c r="AO15" s="117">
        <f>COUNTIF(AG16:AM16,"○")*3+COUNTIF(AG16:AM16,"△")*1</f>
        <v>0</v>
      </c>
      <c r="AP15" s="118"/>
      <c r="AQ15" s="76">
        <f>AS15-(AH17+AK17+AN17)</f>
        <v>-4</v>
      </c>
      <c r="AR15" s="123"/>
      <c r="AS15" s="77">
        <f>AF17+AI17+AL17</f>
        <v>0</v>
      </c>
      <c r="AT15" s="77"/>
      <c r="AU15" s="78"/>
      <c r="AV15" s="53">
        <f>1000*AO15+100*AQ15+AS15</f>
        <v>-400</v>
      </c>
      <c r="AW15" s="56">
        <f>RANK(AV15,AV9:AV17)</f>
        <v>3</v>
      </c>
      <c r="AX15" s="65"/>
      <c r="AY15" s="66"/>
      <c r="BD15" s="3"/>
      <c r="BE15" s="174">
        <v>6</v>
      </c>
      <c r="BF15" s="175"/>
      <c r="BG15" s="176">
        <f t="shared" si="0"/>
        <v>0.49305555555555564</v>
      </c>
      <c r="BH15" s="177"/>
      <c r="BI15" s="178"/>
      <c r="BJ15" s="171" t="str">
        <f>B33</f>
        <v>緑陽台ＳＳＪｒ</v>
      </c>
      <c r="BK15" s="170"/>
      <c r="BL15" s="170"/>
      <c r="BM15" s="173"/>
      <c r="BN15" s="46" t="s">
        <v>18</v>
      </c>
      <c r="BO15" s="171" t="str">
        <f>B39</f>
        <v>士幌</v>
      </c>
      <c r="BP15" s="170"/>
      <c r="BQ15" s="170"/>
      <c r="BR15" s="173"/>
      <c r="BS15" s="171" t="s">
        <v>28</v>
      </c>
      <c r="BT15" s="173"/>
      <c r="BU15" s="174">
        <v>6</v>
      </c>
      <c r="BV15" s="175"/>
      <c r="BW15" s="176">
        <f t="shared" si="1"/>
        <v>0.49305555555555564</v>
      </c>
      <c r="BX15" s="177"/>
      <c r="BY15" s="178"/>
      <c r="BZ15" s="170" t="str">
        <f>B69</f>
        <v>御影</v>
      </c>
      <c r="CA15" s="170"/>
      <c r="CB15" s="170"/>
      <c r="CC15" s="170"/>
      <c r="CD15" s="47" t="s">
        <v>18</v>
      </c>
      <c r="CE15" s="170" t="str">
        <f>B75</f>
        <v>幕別札内 Ｂ</v>
      </c>
      <c r="CF15" s="170"/>
      <c r="CG15" s="170"/>
      <c r="CH15" s="170"/>
      <c r="CI15" s="171" t="s">
        <v>28</v>
      </c>
      <c r="CJ15" s="172"/>
    </row>
    <row r="16" spans="1:89" ht="12" customHeight="1">
      <c r="A16" s="98"/>
      <c r="B16" s="102"/>
      <c r="C16" s="103"/>
      <c r="D16" s="103"/>
      <c r="E16" s="104"/>
      <c r="F16" s="33"/>
      <c r="G16" s="6" t="str">
        <f>IF(F17&lt;H17,"●",IF(F17&gt;H17,"○",IF(F17=H17,"△")))</f>
        <v>●</v>
      </c>
      <c r="H16" s="7"/>
      <c r="I16" s="8"/>
      <c r="J16" s="6" t="str">
        <f>IF(I17&lt;K17,"●",IF(I17&gt;K17,"○",IF(I17=K17,"△")))</f>
        <v>○</v>
      </c>
      <c r="K16" s="34"/>
      <c r="L16" s="111"/>
      <c r="M16" s="112"/>
      <c r="N16" s="113"/>
      <c r="O16" s="119"/>
      <c r="P16" s="120"/>
      <c r="Q16" s="79"/>
      <c r="R16" s="124"/>
      <c r="S16" s="80"/>
      <c r="T16" s="80"/>
      <c r="U16" s="81"/>
      <c r="V16" s="54"/>
      <c r="W16" s="58"/>
      <c r="X16" s="67"/>
      <c r="Y16" s="68"/>
      <c r="AA16" s="98"/>
      <c r="AB16" s="102"/>
      <c r="AC16" s="103"/>
      <c r="AD16" s="103"/>
      <c r="AE16" s="104"/>
      <c r="AF16" s="33"/>
      <c r="AG16" s="6" t="str">
        <f>IF(AF17&lt;AH17,"●",IF(AF17&gt;AH17,"○",IF(AF17=AH17,"△")))</f>
        <v>●</v>
      </c>
      <c r="AH16" s="7"/>
      <c r="AI16" s="8"/>
      <c r="AJ16" s="6" t="str">
        <f>IF(AI17&lt;AK17,"●",IF(AI17&gt;AK17,"○",IF(AI17=AK17,"△")))</f>
        <v>●</v>
      </c>
      <c r="AK16" s="34"/>
      <c r="AL16" s="111"/>
      <c r="AM16" s="112"/>
      <c r="AN16" s="113"/>
      <c r="AO16" s="119"/>
      <c r="AP16" s="120"/>
      <c r="AQ16" s="79"/>
      <c r="AR16" s="124"/>
      <c r="AS16" s="80"/>
      <c r="AT16" s="80"/>
      <c r="AU16" s="81"/>
      <c r="AV16" s="54"/>
      <c r="AW16" s="58"/>
      <c r="AX16" s="67"/>
      <c r="AY16" s="68"/>
      <c r="BD16" s="3"/>
      <c r="BE16" s="174">
        <v>7</v>
      </c>
      <c r="BF16" s="175"/>
      <c r="BG16" s="176">
        <f t="shared" si="0"/>
        <v>0.52083333333333337</v>
      </c>
      <c r="BH16" s="177"/>
      <c r="BI16" s="178"/>
      <c r="BJ16" s="171" t="str">
        <f>B12</f>
        <v>緑ヶ丘</v>
      </c>
      <c r="BK16" s="170"/>
      <c r="BL16" s="170"/>
      <c r="BM16" s="173"/>
      <c r="BN16" s="46" t="s">
        <v>18</v>
      </c>
      <c r="BO16" s="171" t="str">
        <f>B15</f>
        <v>西帯広大空</v>
      </c>
      <c r="BP16" s="170"/>
      <c r="BQ16" s="170"/>
      <c r="BR16" s="173"/>
      <c r="BS16" s="171" t="s">
        <v>31</v>
      </c>
      <c r="BT16" s="173"/>
      <c r="BU16" s="174">
        <v>7</v>
      </c>
      <c r="BV16" s="175"/>
      <c r="BW16" s="176">
        <f t="shared" si="1"/>
        <v>0.52083333333333337</v>
      </c>
      <c r="BX16" s="177"/>
      <c r="BY16" s="178"/>
      <c r="BZ16" s="170" t="str">
        <f>B48</f>
        <v>白人</v>
      </c>
      <c r="CA16" s="170"/>
      <c r="CB16" s="170"/>
      <c r="CC16" s="170"/>
      <c r="CD16" s="47" t="s">
        <v>18</v>
      </c>
      <c r="CE16" s="170" t="str">
        <f>B51</f>
        <v>ＳＨＩＫＡＯＩ</v>
      </c>
      <c r="CF16" s="170"/>
      <c r="CG16" s="170"/>
      <c r="CH16" s="170"/>
      <c r="CI16" s="171" t="s">
        <v>31</v>
      </c>
      <c r="CJ16" s="172"/>
    </row>
    <row r="17" spans="1:88" ht="12" customHeight="1" thickBot="1">
      <c r="A17" s="98"/>
      <c r="B17" s="105"/>
      <c r="C17" s="106"/>
      <c r="D17" s="106"/>
      <c r="E17" s="107"/>
      <c r="F17" s="42">
        <f>N11</f>
        <v>1</v>
      </c>
      <c r="G17" s="43" t="s">
        <v>20</v>
      </c>
      <c r="H17" s="44">
        <f>L11</f>
        <v>3</v>
      </c>
      <c r="I17" s="42">
        <f>N14</f>
        <v>4</v>
      </c>
      <c r="J17" s="43" t="s">
        <v>20</v>
      </c>
      <c r="K17" s="44">
        <f>L14</f>
        <v>2</v>
      </c>
      <c r="L17" s="114"/>
      <c r="M17" s="115"/>
      <c r="N17" s="116"/>
      <c r="O17" s="121"/>
      <c r="P17" s="122"/>
      <c r="Q17" s="125"/>
      <c r="R17" s="126"/>
      <c r="S17" s="89"/>
      <c r="T17" s="89"/>
      <c r="U17" s="90"/>
      <c r="V17" s="69"/>
      <c r="W17" s="70"/>
      <c r="X17" s="71"/>
      <c r="Y17" s="72"/>
      <c r="AA17" s="98"/>
      <c r="AB17" s="105"/>
      <c r="AC17" s="106"/>
      <c r="AD17" s="106"/>
      <c r="AE17" s="107"/>
      <c r="AF17" s="35">
        <f>AN11</f>
        <v>0</v>
      </c>
      <c r="AG17" s="12" t="s">
        <v>20</v>
      </c>
      <c r="AH17" s="36">
        <f>AL11</f>
        <v>3</v>
      </c>
      <c r="AI17" s="35">
        <f>AN14</f>
        <v>0</v>
      </c>
      <c r="AJ17" s="12" t="s">
        <v>20</v>
      </c>
      <c r="AK17" s="36">
        <f>AL14</f>
        <v>1</v>
      </c>
      <c r="AL17" s="150"/>
      <c r="AM17" s="151"/>
      <c r="AN17" s="152"/>
      <c r="AO17" s="121"/>
      <c r="AP17" s="122"/>
      <c r="AQ17" s="125"/>
      <c r="AR17" s="126"/>
      <c r="AS17" s="89"/>
      <c r="AT17" s="89"/>
      <c r="AU17" s="90"/>
      <c r="AV17" s="69"/>
      <c r="AW17" s="70"/>
      <c r="AX17" s="71"/>
      <c r="AY17" s="72"/>
      <c r="BD17" s="3"/>
      <c r="BE17" s="189">
        <v>8</v>
      </c>
      <c r="BF17" s="173"/>
      <c r="BG17" s="176">
        <f t="shared" si="0"/>
        <v>0.54861111111111116</v>
      </c>
      <c r="BH17" s="177"/>
      <c r="BI17" s="178"/>
      <c r="BJ17" s="195" t="str">
        <f>B24</f>
        <v>明和広陽</v>
      </c>
      <c r="BK17" s="196"/>
      <c r="BL17" s="196"/>
      <c r="BM17" s="197"/>
      <c r="BN17" s="48" t="s">
        <v>18</v>
      </c>
      <c r="BO17" s="195" t="str">
        <f>B27</f>
        <v>しんとく</v>
      </c>
      <c r="BP17" s="196"/>
      <c r="BQ17" s="196"/>
      <c r="BR17" s="197"/>
      <c r="BS17" s="171" t="s">
        <v>30</v>
      </c>
      <c r="BT17" s="173"/>
      <c r="BU17" s="189">
        <v>8</v>
      </c>
      <c r="BV17" s="173"/>
      <c r="BW17" s="176">
        <f t="shared" si="1"/>
        <v>0.54861111111111116</v>
      </c>
      <c r="BX17" s="177"/>
      <c r="BY17" s="178"/>
      <c r="BZ17" s="170" t="str">
        <f>B60</f>
        <v>音更ユニオン</v>
      </c>
      <c r="CA17" s="170"/>
      <c r="CB17" s="170"/>
      <c r="CC17" s="170"/>
      <c r="CD17" s="47" t="s">
        <v>18</v>
      </c>
      <c r="CE17" s="170" t="str">
        <f>B63</f>
        <v>プログレッソ</v>
      </c>
      <c r="CF17" s="170"/>
      <c r="CG17" s="170"/>
      <c r="CH17" s="170"/>
      <c r="CI17" s="171" t="s">
        <v>30</v>
      </c>
      <c r="CJ17" s="172"/>
    </row>
    <row r="18" spans="1:88" ht="12" customHeight="1" thickBot="1">
      <c r="BD18" s="19"/>
      <c r="BE18" s="179">
        <v>9</v>
      </c>
      <c r="BF18" s="180"/>
      <c r="BG18" s="181">
        <f t="shared" si="0"/>
        <v>0.57638888888888895</v>
      </c>
      <c r="BH18" s="182"/>
      <c r="BI18" s="183"/>
      <c r="BJ18" s="185" t="str">
        <f>B36</f>
        <v>川西</v>
      </c>
      <c r="BK18" s="184"/>
      <c r="BL18" s="184"/>
      <c r="BM18" s="180"/>
      <c r="BN18" s="49" t="s">
        <v>129</v>
      </c>
      <c r="BO18" s="185" t="str">
        <f>B39</f>
        <v>士幌</v>
      </c>
      <c r="BP18" s="184"/>
      <c r="BQ18" s="184"/>
      <c r="BR18" s="180"/>
      <c r="BS18" s="185" t="s">
        <v>29</v>
      </c>
      <c r="BT18" s="180"/>
      <c r="BU18" s="179">
        <v>9</v>
      </c>
      <c r="BV18" s="180"/>
      <c r="BW18" s="181">
        <f t="shared" si="1"/>
        <v>0.57638888888888895</v>
      </c>
      <c r="BX18" s="182"/>
      <c r="BY18" s="183"/>
      <c r="BZ18" s="184" t="str">
        <f>B72</f>
        <v>稲田</v>
      </c>
      <c r="CA18" s="184"/>
      <c r="CB18" s="184"/>
      <c r="CC18" s="184"/>
      <c r="CD18" s="50" t="s">
        <v>18</v>
      </c>
      <c r="CE18" s="184" t="str">
        <f>B75</f>
        <v>幕別札内 Ｂ</v>
      </c>
      <c r="CF18" s="184"/>
      <c r="CG18" s="184"/>
      <c r="CH18" s="184"/>
      <c r="CI18" s="185" t="s">
        <v>29</v>
      </c>
      <c r="CJ18" s="194"/>
    </row>
    <row r="19" spans="1:88" ht="12" customHeight="1" thickBot="1">
      <c r="A19" s="3"/>
      <c r="B19" s="156" t="s">
        <v>32</v>
      </c>
      <c r="C19" s="157"/>
      <c r="D19" s="157"/>
      <c r="E19" s="157"/>
      <c r="F19" s="157"/>
      <c r="G19" s="157"/>
      <c r="H19" s="157"/>
      <c r="I19" s="158" t="s">
        <v>78</v>
      </c>
      <c r="J19" s="158"/>
      <c r="K19" s="158"/>
      <c r="L19" s="158"/>
      <c r="M19" s="158"/>
      <c r="N19" s="158"/>
      <c r="O19" s="158"/>
      <c r="P19" s="158"/>
      <c r="Q19" s="158"/>
      <c r="R19" s="3"/>
      <c r="S19" s="3"/>
      <c r="T19" s="3"/>
      <c r="U19" s="3"/>
      <c r="V19" s="3"/>
      <c r="W19" s="3"/>
      <c r="X19" s="1"/>
      <c r="AA19" s="3"/>
      <c r="AB19" s="156" t="s">
        <v>55</v>
      </c>
      <c r="AC19" s="157"/>
      <c r="AD19" s="157"/>
      <c r="AE19" s="157"/>
      <c r="AF19" s="157"/>
      <c r="AG19" s="157"/>
      <c r="AH19" s="157"/>
      <c r="AI19" s="158" t="s">
        <v>47</v>
      </c>
      <c r="AJ19" s="158"/>
      <c r="AK19" s="158"/>
      <c r="AL19" s="158"/>
      <c r="AM19" s="158"/>
      <c r="AN19" s="158"/>
      <c r="AO19" s="158"/>
      <c r="AP19" s="158"/>
      <c r="AQ19" s="158"/>
      <c r="AR19" s="3"/>
      <c r="AS19" s="3"/>
      <c r="AT19" s="3"/>
      <c r="AU19" s="3"/>
      <c r="AV19" s="39"/>
      <c r="AW19" s="39"/>
      <c r="AX19" s="40"/>
      <c r="AY19" s="39"/>
      <c r="BD19" s="3"/>
      <c r="BE19" s="190" t="s">
        <v>13</v>
      </c>
      <c r="BF19" s="191"/>
      <c r="BG19" s="192" t="s">
        <v>14</v>
      </c>
      <c r="BH19" s="193"/>
      <c r="BI19" s="191"/>
      <c r="BJ19" s="175" t="s">
        <v>40</v>
      </c>
      <c r="BK19" s="175"/>
      <c r="BL19" s="175"/>
      <c r="BM19" s="175"/>
      <c r="BN19" s="175"/>
      <c r="BO19" s="175"/>
      <c r="BP19" s="175"/>
      <c r="BQ19" s="175"/>
      <c r="BR19" s="175"/>
      <c r="BS19" s="171" t="s">
        <v>16</v>
      </c>
      <c r="BT19" s="173"/>
      <c r="BU19" s="190" t="s">
        <v>13</v>
      </c>
      <c r="BV19" s="191"/>
      <c r="BW19" s="192" t="s">
        <v>14</v>
      </c>
      <c r="BX19" s="193"/>
      <c r="BY19" s="191"/>
      <c r="BZ19" s="175" t="s">
        <v>41</v>
      </c>
      <c r="CA19" s="175"/>
      <c r="CB19" s="175"/>
      <c r="CC19" s="175"/>
      <c r="CD19" s="175"/>
      <c r="CE19" s="175"/>
      <c r="CF19" s="175"/>
      <c r="CG19" s="175"/>
      <c r="CH19" s="175"/>
      <c r="CI19" s="171" t="s">
        <v>16</v>
      </c>
      <c r="CJ19" s="172"/>
    </row>
    <row r="20" spans="1:88" ht="12" customHeight="1">
      <c r="A20" s="3"/>
      <c r="B20" s="159"/>
      <c r="C20" s="95"/>
      <c r="D20" s="95"/>
      <c r="E20" s="160"/>
      <c r="F20" s="94" t="str">
        <f>B21</f>
        <v>上士幌</v>
      </c>
      <c r="G20" s="95"/>
      <c r="H20" s="160"/>
      <c r="I20" s="94" t="str">
        <f>B24</f>
        <v>明和広陽</v>
      </c>
      <c r="J20" s="95"/>
      <c r="K20" s="160"/>
      <c r="L20" s="94" t="str">
        <f>B27</f>
        <v>しんとく</v>
      </c>
      <c r="M20" s="95"/>
      <c r="N20" s="160"/>
      <c r="O20" s="94" t="s">
        <v>3</v>
      </c>
      <c r="P20" s="160"/>
      <c r="Q20" s="94" t="s">
        <v>4</v>
      </c>
      <c r="R20" s="160"/>
      <c r="S20" s="94" t="s">
        <v>5</v>
      </c>
      <c r="T20" s="95"/>
      <c r="U20" s="160"/>
      <c r="V20" s="94" t="s">
        <v>6</v>
      </c>
      <c r="W20" s="95"/>
      <c r="X20" s="95"/>
      <c r="Y20" s="96"/>
      <c r="AA20" s="3"/>
      <c r="AB20" s="159"/>
      <c r="AC20" s="95"/>
      <c r="AD20" s="95"/>
      <c r="AE20" s="160"/>
      <c r="AF20" s="94" t="str">
        <f>AB21</f>
        <v>本別池田</v>
      </c>
      <c r="AG20" s="95"/>
      <c r="AH20" s="160"/>
      <c r="AI20" s="94" t="str">
        <f>AB24</f>
        <v>足寄</v>
      </c>
      <c r="AJ20" s="95"/>
      <c r="AK20" s="160"/>
      <c r="AL20" s="94" t="str">
        <f>AB27</f>
        <v>大樹</v>
      </c>
      <c r="AM20" s="95"/>
      <c r="AN20" s="160"/>
      <c r="AO20" s="94" t="s">
        <v>3</v>
      </c>
      <c r="AP20" s="160"/>
      <c r="AQ20" s="94" t="s">
        <v>4</v>
      </c>
      <c r="AR20" s="160"/>
      <c r="AS20" s="94" t="s">
        <v>5</v>
      </c>
      <c r="AT20" s="95"/>
      <c r="AU20" s="160"/>
      <c r="AV20" s="91" t="s">
        <v>6</v>
      </c>
      <c r="AW20" s="92"/>
      <c r="AX20" s="92"/>
      <c r="AY20" s="93"/>
      <c r="BD20" s="4"/>
      <c r="BE20" s="189">
        <v>1</v>
      </c>
      <c r="BF20" s="173"/>
      <c r="BG20" s="176">
        <f t="shared" ref="BG20:BG28" si="4">BW10</f>
        <v>0.35416666666666669</v>
      </c>
      <c r="BH20" s="177"/>
      <c r="BI20" s="178"/>
      <c r="BJ20" s="170" t="str">
        <f>AB9</f>
        <v>開西つつじ</v>
      </c>
      <c r="BK20" s="170"/>
      <c r="BL20" s="170"/>
      <c r="BM20" s="170"/>
      <c r="BN20" s="47" t="s">
        <v>18</v>
      </c>
      <c r="BO20" s="170" t="str">
        <f>AB12</f>
        <v>帯広中央</v>
      </c>
      <c r="BP20" s="170"/>
      <c r="BQ20" s="170"/>
      <c r="BR20" s="173"/>
      <c r="BS20" s="171" t="s">
        <v>25</v>
      </c>
      <c r="BT20" s="173"/>
      <c r="BU20" s="189">
        <v>1</v>
      </c>
      <c r="BV20" s="173"/>
      <c r="BW20" s="176">
        <f>BG20</f>
        <v>0.35416666666666669</v>
      </c>
      <c r="BX20" s="177"/>
      <c r="BY20" s="178"/>
      <c r="BZ20" s="170" t="str">
        <f>AB45</f>
        <v>浦幌</v>
      </c>
      <c r="CA20" s="170"/>
      <c r="CB20" s="170"/>
      <c r="CC20" s="170"/>
      <c r="CD20" s="47" t="s">
        <v>18</v>
      </c>
      <c r="CE20" s="170" t="str">
        <f>AB48</f>
        <v>光南</v>
      </c>
      <c r="CF20" s="170"/>
      <c r="CG20" s="170"/>
      <c r="CH20" s="170"/>
      <c r="CI20" s="171" t="s">
        <v>25</v>
      </c>
      <c r="CJ20" s="172"/>
    </row>
    <row r="21" spans="1:88" ht="12" customHeight="1">
      <c r="A21" s="98">
        <v>4</v>
      </c>
      <c r="B21" s="99" t="s">
        <v>110</v>
      </c>
      <c r="C21" s="100"/>
      <c r="D21" s="100"/>
      <c r="E21" s="101"/>
      <c r="F21" s="108"/>
      <c r="G21" s="109"/>
      <c r="H21" s="110"/>
      <c r="I21" s="139" t="s">
        <v>27</v>
      </c>
      <c r="J21" s="140"/>
      <c r="K21" s="5"/>
      <c r="L21" s="139" t="s">
        <v>23</v>
      </c>
      <c r="M21" s="140"/>
      <c r="N21" s="5"/>
      <c r="O21" s="117">
        <f>COUNTIF(G22:M22,"○")*3+COUNTIF(G22:M22,"△")*1</f>
        <v>1</v>
      </c>
      <c r="P21" s="118"/>
      <c r="Q21" s="76">
        <f>S21-(H23+K23+N23)</f>
        <v>-7</v>
      </c>
      <c r="R21" s="123"/>
      <c r="S21" s="77">
        <f>F23+I23+L23</f>
        <v>1</v>
      </c>
      <c r="T21" s="77"/>
      <c r="U21" s="77"/>
      <c r="V21" s="53">
        <f>1000*O21+100*Q21+S21</f>
        <v>301</v>
      </c>
      <c r="W21" s="56">
        <f>RANK(V21,V21:V29)</f>
        <v>2</v>
      </c>
      <c r="X21" s="65"/>
      <c r="Y21" s="66"/>
      <c r="AA21" s="98">
        <v>22</v>
      </c>
      <c r="AB21" s="99" t="s">
        <v>124</v>
      </c>
      <c r="AC21" s="100"/>
      <c r="AD21" s="100"/>
      <c r="AE21" s="101"/>
      <c r="AF21" s="108"/>
      <c r="AG21" s="109"/>
      <c r="AH21" s="110"/>
      <c r="AI21" s="139" t="s">
        <v>54</v>
      </c>
      <c r="AJ21" s="140"/>
      <c r="AK21" s="5"/>
      <c r="AL21" s="139" t="s">
        <v>53</v>
      </c>
      <c r="AM21" s="140"/>
      <c r="AN21" s="5"/>
      <c r="AO21" s="117">
        <f>COUNTIF(AG22:AM22,"○")*3+COUNTIF(AG22:AM22,"△")*1</f>
        <v>0</v>
      </c>
      <c r="AP21" s="118"/>
      <c r="AQ21" s="76">
        <f>AS21-(AH23+AK23+AN23)</f>
        <v>-3</v>
      </c>
      <c r="AR21" s="123"/>
      <c r="AS21" s="77">
        <f>AF23+AI23+AL23</f>
        <v>1</v>
      </c>
      <c r="AT21" s="77"/>
      <c r="AU21" s="77"/>
      <c r="AV21" s="53">
        <f>1000*AO21+100*AQ21+AS21</f>
        <v>-299</v>
      </c>
      <c r="AW21" s="56">
        <f>RANK(AV21,AV21:AV29)</f>
        <v>3</v>
      </c>
      <c r="AX21" s="65"/>
      <c r="AY21" s="66"/>
      <c r="BD21" s="3"/>
      <c r="BE21" s="174">
        <v>2</v>
      </c>
      <c r="BF21" s="175"/>
      <c r="BG21" s="176">
        <f t="shared" si="4"/>
        <v>0.38194444444444448</v>
      </c>
      <c r="BH21" s="177"/>
      <c r="BI21" s="178"/>
      <c r="BJ21" s="170" t="str">
        <f>AB21</f>
        <v>本別池田</v>
      </c>
      <c r="BK21" s="170"/>
      <c r="BL21" s="170"/>
      <c r="BM21" s="170"/>
      <c r="BN21" s="47" t="s">
        <v>18</v>
      </c>
      <c r="BO21" s="170" t="str">
        <f>AB24</f>
        <v>足寄</v>
      </c>
      <c r="BP21" s="170"/>
      <c r="BQ21" s="170"/>
      <c r="BR21" s="173"/>
      <c r="BS21" s="171" t="s">
        <v>21</v>
      </c>
      <c r="BT21" s="173"/>
      <c r="BU21" s="174">
        <v>2</v>
      </c>
      <c r="BV21" s="175"/>
      <c r="BW21" s="176">
        <f t="shared" ref="BW21:BW28" si="5">BG21</f>
        <v>0.38194444444444448</v>
      </c>
      <c r="BX21" s="177"/>
      <c r="BY21" s="178"/>
      <c r="BZ21" s="167" t="str">
        <f>AB57</f>
        <v>豊成</v>
      </c>
      <c r="CA21" s="167"/>
      <c r="CB21" s="167"/>
      <c r="CC21" s="167"/>
      <c r="CD21" s="51" t="s">
        <v>18</v>
      </c>
      <c r="CE21" s="167" t="str">
        <f>AB60</f>
        <v>若葉</v>
      </c>
      <c r="CF21" s="167"/>
      <c r="CG21" s="167"/>
      <c r="CH21" s="167"/>
      <c r="CI21" s="168" t="s">
        <v>21</v>
      </c>
      <c r="CJ21" s="169"/>
    </row>
    <row r="22" spans="1:88" ht="12" customHeight="1">
      <c r="A22" s="98"/>
      <c r="B22" s="102"/>
      <c r="C22" s="103"/>
      <c r="D22" s="103"/>
      <c r="E22" s="104"/>
      <c r="F22" s="111"/>
      <c r="G22" s="112"/>
      <c r="H22" s="113"/>
      <c r="I22" s="27"/>
      <c r="J22" s="6" t="str">
        <f>IF(I23&lt;K23,"●",IF(I23&gt;K23,"○",IF(I23=K23,"△")))</f>
        <v>△</v>
      </c>
      <c r="K22" s="7"/>
      <c r="L22" s="8"/>
      <c r="M22" s="6" t="str">
        <f>IF(L23&lt;N23,"●",IF(L23&gt;N23,"○",IF(L23=N23,"△")))</f>
        <v>●</v>
      </c>
      <c r="N22" s="9"/>
      <c r="O22" s="119"/>
      <c r="P22" s="120"/>
      <c r="Q22" s="79"/>
      <c r="R22" s="124"/>
      <c r="S22" s="80"/>
      <c r="T22" s="80"/>
      <c r="U22" s="80"/>
      <c r="V22" s="54"/>
      <c r="W22" s="58"/>
      <c r="X22" s="67"/>
      <c r="Y22" s="68"/>
      <c r="AA22" s="98"/>
      <c r="AB22" s="102"/>
      <c r="AC22" s="103"/>
      <c r="AD22" s="103"/>
      <c r="AE22" s="104"/>
      <c r="AF22" s="111"/>
      <c r="AG22" s="112"/>
      <c r="AH22" s="113"/>
      <c r="AI22" s="27"/>
      <c r="AJ22" s="6" t="str">
        <f>IF(AI23&lt;AK23,"●",IF(AI23&gt;AK23,"○",IF(AI23=AK23,"△")))</f>
        <v>●</v>
      </c>
      <c r="AK22" s="7"/>
      <c r="AL22" s="8"/>
      <c r="AM22" s="6" t="str">
        <f>IF(AL23&lt;AN23,"●",IF(AL23&gt;AN23,"○",IF(AL23=AN23,"△")))</f>
        <v>●</v>
      </c>
      <c r="AN22" s="9"/>
      <c r="AO22" s="119"/>
      <c r="AP22" s="120"/>
      <c r="AQ22" s="79"/>
      <c r="AR22" s="124"/>
      <c r="AS22" s="80"/>
      <c r="AT22" s="80"/>
      <c r="AU22" s="80"/>
      <c r="AV22" s="54"/>
      <c r="AW22" s="58"/>
      <c r="AX22" s="67"/>
      <c r="AY22" s="68"/>
      <c r="BD22" s="3"/>
      <c r="BE22" s="189">
        <v>3</v>
      </c>
      <c r="BF22" s="173"/>
      <c r="BG22" s="176">
        <f t="shared" si="4"/>
        <v>0.40972222222222227</v>
      </c>
      <c r="BH22" s="177"/>
      <c r="BI22" s="178"/>
      <c r="BJ22" s="170" t="str">
        <f>AB33</f>
        <v>清水</v>
      </c>
      <c r="BK22" s="170"/>
      <c r="BL22" s="170"/>
      <c r="BM22" s="170"/>
      <c r="BN22" s="47" t="s">
        <v>18</v>
      </c>
      <c r="BO22" s="170" t="str">
        <f>AB36</f>
        <v>帯広東</v>
      </c>
      <c r="BP22" s="170"/>
      <c r="BQ22" s="170"/>
      <c r="BR22" s="173"/>
      <c r="BS22" s="171" t="s">
        <v>19</v>
      </c>
      <c r="BT22" s="173"/>
      <c r="BU22" s="174">
        <v>3</v>
      </c>
      <c r="BV22" s="175"/>
      <c r="BW22" s="176">
        <f t="shared" si="5"/>
        <v>0.40972222222222227</v>
      </c>
      <c r="BX22" s="177"/>
      <c r="BY22" s="178"/>
      <c r="BZ22" s="167" t="str">
        <f>AB63</f>
        <v>オンオール</v>
      </c>
      <c r="CA22" s="167"/>
      <c r="CB22" s="167"/>
      <c r="CC22" s="167"/>
      <c r="CD22" s="51" t="s">
        <v>18</v>
      </c>
      <c r="CE22" s="167" t="str">
        <f>AB66</f>
        <v>鈴蘭</v>
      </c>
      <c r="CF22" s="167"/>
      <c r="CG22" s="167"/>
      <c r="CH22" s="167"/>
      <c r="CI22" s="168" t="s">
        <v>19</v>
      </c>
      <c r="CJ22" s="169"/>
    </row>
    <row r="23" spans="1:88" ht="12" customHeight="1">
      <c r="A23" s="98"/>
      <c r="B23" s="127"/>
      <c r="C23" s="128"/>
      <c r="D23" s="128"/>
      <c r="E23" s="129"/>
      <c r="F23" s="153"/>
      <c r="G23" s="154"/>
      <c r="H23" s="155"/>
      <c r="I23" s="29">
        <v>1</v>
      </c>
      <c r="J23" s="6" t="s">
        <v>20</v>
      </c>
      <c r="K23" s="38">
        <v>1</v>
      </c>
      <c r="L23" s="37">
        <v>0</v>
      </c>
      <c r="M23" s="10" t="s">
        <v>20</v>
      </c>
      <c r="N23" s="30">
        <v>7</v>
      </c>
      <c r="O23" s="141"/>
      <c r="P23" s="142"/>
      <c r="Q23" s="82"/>
      <c r="R23" s="143"/>
      <c r="S23" s="83"/>
      <c r="T23" s="83"/>
      <c r="U23" s="83"/>
      <c r="V23" s="55"/>
      <c r="W23" s="58"/>
      <c r="X23" s="67"/>
      <c r="Y23" s="68"/>
      <c r="AA23" s="98"/>
      <c r="AB23" s="127"/>
      <c r="AC23" s="128"/>
      <c r="AD23" s="128"/>
      <c r="AE23" s="129"/>
      <c r="AF23" s="153"/>
      <c r="AG23" s="154"/>
      <c r="AH23" s="155"/>
      <c r="AI23" s="29">
        <v>0</v>
      </c>
      <c r="AJ23" s="6" t="s">
        <v>20</v>
      </c>
      <c r="AK23" s="38">
        <v>1</v>
      </c>
      <c r="AL23" s="37">
        <v>1</v>
      </c>
      <c r="AM23" s="10" t="s">
        <v>20</v>
      </c>
      <c r="AN23" s="30">
        <v>3</v>
      </c>
      <c r="AO23" s="141"/>
      <c r="AP23" s="142"/>
      <c r="AQ23" s="82"/>
      <c r="AR23" s="143"/>
      <c r="AS23" s="83"/>
      <c r="AT23" s="83"/>
      <c r="AU23" s="83"/>
      <c r="AV23" s="55"/>
      <c r="AW23" s="58"/>
      <c r="AX23" s="67"/>
      <c r="AY23" s="68"/>
      <c r="BD23" s="3"/>
      <c r="BE23" s="174">
        <v>4</v>
      </c>
      <c r="BF23" s="175"/>
      <c r="BG23" s="176">
        <f t="shared" si="4"/>
        <v>0.43750000000000006</v>
      </c>
      <c r="BH23" s="177"/>
      <c r="BI23" s="178"/>
      <c r="BJ23" s="170" t="str">
        <f>AB9</f>
        <v>開西つつじ</v>
      </c>
      <c r="BK23" s="170"/>
      <c r="BL23" s="170"/>
      <c r="BM23" s="170"/>
      <c r="BN23" s="47" t="s">
        <v>18</v>
      </c>
      <c r="BO23" s="170" t="str">
        <f>AB15</f>
        <v>芽室</v>
      </c>
      <c r="BP23" s="170"/>
      <c r="BQ23" s="170"/>
      <c r="BR23" s="173"/>
      <c r="BS23" s="171" t="s">
        <v>26</v>
      </c>
      <c r="BT23" s="173"/>
      <c r="BU23" s="189">
        <v>4</v>
      </c>
      <c r="BV23" s="173"/>
      <c r="BW23" s="176">
        <f t="shared" si="5"/>
        <v>0.43750000000000006</v>
      </c>
      <c r="BX23" s="177"/>
      <c r="BY23" s="178"/>
      <c r="BZ23" s="170" t="str">
        <f>AB45</f>
        <v>浦幌</v>
      </c>
      <c r="CA23" s="170"/>
      <c r="CB23" s="170"/>
      <c r="CC23" s="170"/>
      <c r="CD23" s="47" t="s">
        <v>18</v>
      </c>
      <c r="CE23" s="170" t="str">
        <f>AB51</f>
        <v>中札内</v>
      </c>
      <c r="CF23" s="170"/>
      <c r="CG23" s="170"/>
      <c r="CH23" s="170"/>
      <c r="CI23" s="171" t="s">
        <v>26</v>
      </c>
      <c r="CJ23" s="172"/>
    </row>
    <row r="24" spans="1:88" ht="12" customHeight="1">
      <c r="A24" s="98">
        <f>A21+1</f>
        <v>5</v>
      </c>
      <c r="B24" s="99" t="s">
        <v>127</v>
      </c>
      <c r="C24" s="100"/>
      <c r="D24" s="100"/>
      <c r="E24" s="101"/>
      <c r="F24" s="31"/>
      <c r="G24" s="11"/>
      <c r="H24" s="32"/>
      <c r="I24" s="130"/>
      <c r="J24" s="131"/>
      <c r="K24" s="132"/>
      <c r="L24" s="139" t="s">
        <v>22</v>
      </c>
      <c r="M24" s="140"/>
      <c r="N24" s="5"/>
      <c r="O24" s="117">
        <f>COUNTIF(G25:M25,"○")*3+COUNTIF(G25:M25,"△")*1</f>
        <v>1</v>
      </c>
      <c r="P24" s="118"/>
      <c r="Q24" s="76">
        <f>S24-(H26+K26+N26)</f>
        <v>-7</v>
      </c>
      <c r="R24" s="123"/>
      <c r="S24" s="77">
        <f>F26+I26+L26</f>
        <v>1</v>
      </c>
      <c r="T24" s="77"/>
      <c r="U24" s="77"/>
      <c r="V24" s="53">
        <f>1000*O24+100*Q24+S24</f>
        <v>301</v>
      </c>
      <c r="W24" s="56">
        <f>RANK(V24,V21:V29)</f>
        <v>2</v>
      </c>
      <c r="X24" s="65"/>
      <c r="Y24" s="66"/>
      <c r="AA24" s="98">
        <f>AA21+1</f>
        <v>23</v>
      </c>
      <c r="AB24" s="99" t="s">
        <v>103</v>
      </c>
      <c r="AC24" s="100"/>
      <c r="AD24" s="100"/>
      <c r="AE24" s="101"/>
      <c r="AF24" s="31"/>
      <c r="AG24" s="11"/>
      <c r="AH24" s="32"/>
      <c r="AI24" s="130"/>
      <c r="AJ24" s="131"/>
      <c r="AK24" s="132"/>
      <c r="AL24" s="139" t="s">
        <v>52</v>
      </c>
      <c r="AM24" s="140"/>
      <c r="AN24" s="5"/>
      <c r="AO24" s="117">
        <f>COUNTIF(AG25:AM25,"○")*3+COUNTIF(AG25:AM25,"△")*1</f>
        <v>3</v>
      </c>
      <c r="AP24" s="118"/>
      <c r="AQ24" s="76">
        <f>AS24-(AH26+AK26+AN26)</f>
        <v>0</v>
      </c>
      <c r="AR24" s="123"/>
      <c r="AS24" s="77">
        <f>AF26+AI26+AL26</f>
        <v>1</v>
      </c>
      <c r="AT24" s="77"/>
      <c r="AU24" s="77"/>
      <c r="AV24" s="53">
        <f>1000*AO24+100*AQ24+AS24</f>
        <v>3001</v>
      </c>
      <c r="AW24" s="56">
        <f>RANK(AV24,AV21:AV29)</f>
        <v>2</v>
      </c>
      <c r="AX24" s="65"/>
      <c r="AY24" s="66"/>
      <c r="BD24" s="3"/>
      <c r="BE24" s="189">
        <v>5</v>
      </c>
      <c r="BF24" s="173"/>
      <c r="BG24" s="176">
        <f t="shared" si="4"/>
        <v>0.46527777777777785</v>
      </c>
      <c r="BH24" s="177"/>
      <c r="BI24" s="178"/>
      <c r="BJ24" s="170" t="str">
        <f>AB21</f>
        <v>本別池田</v>
      </c>
      <c r="BK24" s="170"/>
      <c r="BL24" s="170"/>
      <c r="BM24" s="170"/>
      <c r="BN24" s="47" t="s">
        <v>18</v>
      </c>
      <c r="BO24" s="170" t="str">
        <f>AB27</f>
        <v>大樹</v>
      </c>
      <c r="BP24" s="170"/>
      <c r="BQ24" s="170"/>
      <c r="BR24" s="173"/>
      <c r="BS24" s="171" t="s">
        <v>24</v>
      </c>
      <c r="BT24" s="173"/>
      <c r="BU24" s="189">
        <v>5</v>
      </c>
      <c r="BV24" s="173"/>
      <c r="BW24" s="176">
        <f t="shared" si="5"/>
        <v>0.46527777777777785</v>
      </c>
      <c r="BX24" s="177"/>
      <c r="BY24" s="178"/>
      <c r="BZ24" s="167" t="str">
        <f>AB57</f>
        <v>豊成</v>
      </c>
      <c r="CA24" s="167"/>
      <c r="CB24" s="167"/>
      <c r="CC24" s="167"/>
      <c r="CD24" s="51" t="s">
        <v>18</v>
      </c>
      <c r="CE24" s="167" t="str">
        <f>AB63</f>
        <v>オンオール</v>
      </c>
      <c r="CF24" s="167"/>
      <c r="CG24" s="167"/>
      <c r="CH24" s="256"/>
      <c r="CI24" s="168" t="s">
        <v>24</v>
      </c>
      <c r="CJ24" s="169"/>
    </row>
    <row r="25" spans="1:88" ht="12" customHeight="1">
      <c r="A25" s="98"/>
      <c r="B25" s="102"/>
      <c r="C25" s="103"/>
      <c r="D25" s="103"/>
      <c r="E25" s="104"/>
      <c r="F25" s="33"/>
      <c r="G25" s="6" t="str">
        <f>IF(F26&lt;H26,"●",IF(F26&gt;H26,"○",IF(F26=H26,"△")))</f>
        <v>△</v>
      </c>
      <c r="H25" s="34"/>
      <c r="I25" s="133"/>
      <c r="J25" s="134"/>
      <c r="K25" s="135"/>
      <c r="L25" s="27"/>
      <c r="M25" s="6" t="str">
        <f>IF(L26&lt;N26,"●",IF(L26&gt;N26,"○",IF(L26=N26,"△")))</f>
        <v>●</v>
      </c>
      <c r="N25" s="9"/>
      <c r="O25" s="119"/>
      <c r="P25" s="120"/>
      <c r="Q25" s="79"/>
      <c r="R25" s="124"/>
      <c r="S25" s="80"/>
      <c r="T25" s="80"/>
      <c r="U25" s="80"/>
      <c r="V25" s="54"/>
      <c r="W25" s="58"/>
      <c r="X25" s="67"/>
      <c r="Y25" s="68"/>
      <c r="AA25" s="98"/>
      <c r="AB25" s="102"/>
      <c r="AC25" s="103"/>
      <c r="AD25" s="103"/>
      <c r="AE25" s="104"/>
      <c r="AF25" s="33"/>
      <c r="AG25" s="6" t="str">
        <f>IF(AF26&lt;AH26,"●",IF(AF26&gt;AH26,"○",IF(AF26=AH26,"△")))</f>
        <v>○</v>
      </c>
      <c r="AH25" s="34"/>
      <c r="AI25" s="133"/>
      <c r="AJ25" s="134"/>
      <c r="AK25" s="135"/>
      <c r="AL25" s="27"/>
      <c r="AM25" s="6" t="str">
        <f>IF(AL26&lt;AN26,"●",IF(AL26&gt;AN26,"○",IF(AL26=AN26,"△")))</f>
        <v>●</v>
      </c>
      <c r="AN25" s="9"/>
      <c r="AO25" s="119"/>
      <c r="AP25" s="120"/>
      <c r="AQ25" s="79"/>
      <c r="AR25" s="124"/>
      <c r="AS25" s="80"/>
      <c r="AT25" s="80"/>
      <c r="AU25" s="80"/>
      <c r="AV25" s="54"/>
      <c r="AW25" s="58"/>
      <c r="AX25" s="67"/>
      <c r="AY25" s="68"/>
      <c r="BD25" s="3"/>
      <c r="BE25" s="174">
        <v>6</v>
      </c>
      <c r="BF25" s="175"/>
      <c r="BG25" s="176">
        <f t="shared" si="4"/>
        <v>0.49305555555555564</v>
      </c>
      <c r="BH25" s="177"/>
      <c r="BI25" s="178"/>
      <c r="BJ25" s="170" t="str">
        <f>AB33</f>
        <v>清水</v>
      </c>
      <c r="BK25" s="170"/>
      <c r="BL25" s="170"/>
      <c r="BM25" s="170"/>
      <c r="BN25" s="47" t="s">
        <v>18</v>
      </c>
      <c r="BO25" s="170" t="str">
        <f>AB39</f>
        <v>帯広ＦＣ Ｂ</v>
      </c>
      <c r="BP25" s="170"/>
      <c r="BQ25" s="170"/>
      <c r="BR25" s="173"/>
      <c r="BS25" s="171" t="s">
        <v>28</v>
      </c>
      <c r="BT25" s="173"/>
      <c r="BU25" s="174">
        <v>6</v>
      </c>
      <c r="BV25" s="175"/>
      <c r="BW25" s="176">
        <f t="shared" si="5"/>
        <v>0.49305555555555564</v>
      </c>
      <c r="BX25" s="177"/>
      <c r="BY25" s="178"/>
      <c r="BZ25" s="167" t="str">
        <f>AB60</f>
        <v>若葉</v>
      </c>
      <c r="CA25" s="167"/>
      <c r="CB25" s="167"/>
      <c r="CC25" s="167"/>
      <c r="CD25" s="51" t="s">
        <v>18</v>
      </c>
      <c r="CE25" s="167" t="str">
        <f>AB66</f>
        <v>鈴蘭</v>
      </c>
      <c r="CF25" s="167"/>
      <c r="CG25" s="167"/>
      <c r="CH25" s="167"/>
      <c r="CI25" s="168" t="s">
        <v>28</v>
      </c>
      <c r="CJ25" s="169"/>
    </row>
    <row r="26" spans="1:88" ht="12" customHeight="1">
      <c r="A26" s="98"/>
      <c r="B26" s="127"/>
      <c r="C26" s="128"/>
      <c r="D26" s="128"/>
      <c r="E26" s="129"/>
      <c r="F26" s="37">
        <f>K23</f>
        <v>1</v>
      </c>
      <c r="G26" s="6" t="s">
        <v>20</v>
      </c>
      <c r="H26" s="38">
        <f>I23</f>
        <v>1</v>
      </c>
      <c r="I26" s="136"/>
      <c r="J26" s="137"/>
      <c r="K26" s="138"/>
      <c r="L26" s="29">
        <v>0</v>
      </c>
      <c r="M26" s="6" t="s">
        <v>20</v>
      </c>
      <c r="N26" s="30">
        <v>7</v>
      </c>
      <c r="O26" s="141"/>
      <c r="P26" s="142"/>
      <c r="Q26" s="82"/>
      <c r="R26" s="143"/>
      <c r="S26" s="83"/>
      <c r="T26" s="83"/>
      <c r="U26" s="83"/>
      <c r="V26" s="55"/>
      <c r="W26" s="58"/>
      <c r="X26" s="67"/>
      <c r="Y26" s="68"/>
      <c r="AA26" s="98"/>
      <c r="AB26" s="127"/>
      <c r="AC26" s="128"/>
      <c r="AD26" s="128"/>
      <c r="AE26" s="129"/>
      <c r="AF26" s="37">
        <f>AK23</f>
        <v>1</v>
      </c>
      <c r="AG26" s="6" t="s">
        <v>20</v>
      </c>
      <c r="AH26" s="38">
        <f>AI23</f>
        <v>0</v>
      </c>
      <c r="AI26" s="136"/>
      <c r="AJ26" s="137"/>
      <c r="AK26" s="138"/>
      <c r="AL26" s="29">
        <v>0</v>
      </c>
      <c r="AM26" s="6" t="s">
        <v>20</v>
      </c>
      <c r="AN26" s="30">
        <v>1</v>
      </c>
      <c r="AO26" s="141"/>
      <c r="AP26" s="142"/>
      <c r="AQ26" s="82"/>
      <c r="AR26" s="143"/>
      <c r="AS26" s="83"/>
      <c r="AT26" s="83"/>
      <c r="AU26" s="83"/>
      <c r="AV26" s="55"/>
      <c r="AW26" s="58"/>
      <c r="AX26" s="67"/>
      <c r="AY26" s="68"/>
      <c r="BD26" s="3"/>
      <c r="BE26" s="189">
        <v>7</v>
      </c>
      <c r="BF26" s="173"/>
      <c r="BG26" s="176">
        <f t="shared" si="4"/>
        <v>0.52083333333333337</v>
      </c>
      <c r="BH26" s="177"/>
      <c r="BI26" s="178"/>
      <c r="BJ26" s="170" t="str">
        <f>AB12</f>
        <v>帯広中央</v>
      </c>
      <c r="BK26" s="170"/>
      <c r="BL26" s="170"/>
      <c r="BM26" s="170"/>
      <c r="BN26" s="47" t="s">
        <v>18</v>
      </c>
      <c r="BO26" s="170" t="str">
        <f>AB15</f>
        <v>芽室</v>
      </c>
      <c r="BP26" s="170"/>
      <c r="BQ26" s="170"/>
      <c r="BR26" s="173"/>
      <c r="BS26" s="171" t="s">
        <v>31</v>
      </c>
      <c r="BT26" s="173"/>
      <c r="BU26" s="174">
        <v>7</v>
      </c>
      <c r="BV26" s="175"/>
      <c r="BW26" s="176">
        <f t="shared" si="5"/>
        <v>0.52083333333333337</v>
      </c>
      <c r="BX26" s="177"/>
      <c r="BY26" s="178"/>
      <c r="BZ26" s="170" t="str">
        <f>AB48</f>
        <v>光南</v>
      </c>
      <c r="CA26" s="170"/>
      <c r="CB26" s="170"/>
      <c r="CC26" s="170"/>
      <c r="CD26" s="47" t="s">
        <v>18</v>
      </c>
      <c r="CE26" s="170" t="str">
        <f>AB51</f>
        <v>中札内</v>
      </c>
      <c r="CF26" s="170"/>
      <c r="CG26" s="170"/>
      <c r="CH26" s="170"/>
      <c r="CI26" s="171" t="s">
        <v>31</v>
      </c>
      <c r="CJ26" s="172"/>
    </row>
    <row r="27" spans="1:88" ht="12" customHeight="1">
      <c r="A27" s="98">
        <f t="shared" ref="A27" si="6">A24+1</f>
        <v>6</v>
      </c>
      <c r="B27" s="99" t="s">
        <v>116</v>
      </c>
      <c r="C27" s="100"/>
      <c r="D27" s="100"/>
      <c r="E27" s="101"/>
      <c r="F27" s="31"/>
      <c r="G27" s="11"/>
      <c r="H27" s="32"/>
      <c r="I27" s="31"/>
      <c r="J27" s="11"/>
      <c r="K27" s="32"/>
      <c r="L27" s="108"/>
      <c r="M27" s="109"/>
      <c r="N27" s="110"/>
      <c r="O27" s="117">
        <f>COUNTIF(G28:M28,"○")*3+COUNTIF(G28:M28,"△")*1</f>
        <v>6</v>
      </c>
      <c r="P27" s="118"/>
      <c r="Q27" s="76">
        <f>S27-(H29+K29+N29)</f>
        <v>14</v>
      </c>
      <c r="R27" s="123"/>
      <c r="S27" s="77">
        <f>F29+I29+L29</f>
        <v>14</v>
      </c>
      <c r="T27" s="77"/>
      <c r="U27" s="78"/>
      <c r="V27" s="53">
        <f>1000*O27+100*Q27+S27</f>
        <v>7414</v>
      </c>
      <c r="W27" s="56">
        <f>RANK(V27,V21:V29)</f>
        <v>1</v>
      </c>
      <c r="X27" s="65"/>
      <c r="Y27" s="66"/>
      <c r="AA27" s="98">
        <f t="shared" ref="AA27" si="7">AA24+1</f>
        <v>24</v>
      </c>
      <c r="AB27" s="99" t="s">
        <v>119</v>
      </c>
      <c r="AC27" s="100"/>
      <c r="AD27" s="100"/>
      <c r="AE27" s="101"/>
      <c r="AF27" s="31"/>
      <c r="AG27" s="11"/>
      <c r="AH27" s="32"/>
      <c r="AI27" s="31"/>
      <c r="AJ27" s="11"/>
      <c r="AK27" s="32"/>
      <c r="AL27" s="108"/>
      <c r="AM27" s="109"/>
      <c r="AN27" s="110"/>
      <c r="AO27" s="117">
        <f>COUNTIF(AG28:AM28,"○")*3+COUNTIF(AG28:AM28,"△")*1</f>
        <v>6</v>
      </c>
      <c r="AP27" s="118"/>
      <c r="AQ27" s="76">
        <f>AS27-(AH29+AK29+AN29)</f>
        <v>3</v>
      </c>
      <c r="AR27" s="123"/>
      <c r="AS27" s="77">
        <f>AF29+AI29+AL29</f>
        <v>4</v>
      </c>
      <c r="AT27" s="77"/>
      <c r="AU27" s="78"/>
      <c r="AV27" s="53">
        <f>1000*AO27+100*AQ27+AS27</f>
        <v>6304</v>
      </c>
      <c r="AW27" s="56">
        <f>RANK(AV27,AV21:AV29)</f>
        <v>1</v>
      </c>
      <c r="AX27" s="65"/>
      <c r="AY27" s="66"/>
      <c r="BD27" s="3"/>
      <c r="BE27" s="174">
        <v>8</v>
      </c>
      <c r="BF27" s="175"/>
      <c r="BG27" s="176">
        <f t="shared" si="4"/>
        <v>0.54861111111111116</v>
      </c>
      <c r="BH27" s="177"/>
      <c r="BI27" s="178"/>
      <c r="BJ27" s="170" t="str">
        <f>AB24</f>
        <v>足寄</v>
      </c>
      <c r="BK27" s="170"/>
      <c r="BL27" s="170"/>
      <c r="BM27" s="170"/>
      <c r="BN27" s="47" t="s">
        <v>18</v>
      </c>
      <c r="BO27" s="170" t="str">
        <f>AB27</f>
        <v>大樹</v>
      </c>
      <c r="BP27" s="170"/>
      <c r="BQ27" s="170"/>
      <c r="BR27" s="173"/>
      <c r="BS27" s="171" t="s">
        <v>30</v>
      </c>
      <c r="BT27" s="173"/>
      <c r="BU27" s="189">
        <v>8</v>
      </c>
      <c r="BV27" s="173"/>
      <c r="BW27" s="176">
        <f t="shared" si="5"/>
        <v>0.54861111111111116</v>
      </c>
      <c r="BX27" s="177"/>
      <c r="BY27" s="178"/>
      <c r="BZ27" s="167" t="str">
        <f>AB57</f>
        <v>豊成</v>
      </c>
      <c r="CA27" s="167"/>
      <c r="CB27" s="167"/>
      <c r="CC27" s="167"/>
      <c r="CD27" s="51" t="s">
        <v>18</v>
      </c>
      <c r="CE27" s="167" t="str">
        <f>AB66</f>
        <v>鈴蘭</v>
      </c>
      <c r="CF27" s="167"/>
      <c r="CG27" s="167"/>
      <c r="CH27" s="167"/>
      <c r="CI27" s="168" t="s">
        <v>30</v>
      </c>
      <c r="CJ27" s="169"/>
    </row>
    <row r="28" spans="1:88" ht="12" customHeight="1" thickBot="1">
      <c r="A28" s="98"/>
      <c r="B28" s="102"/>
      <c r="C28" s="103"/>
      <c r="D28" s="103"/>
      <c r="E28" s="104"/>
      <c r="F28" s="33"/>
      <c r="G28" s="6" t="str">
        <f>IF(F29&lt;H29,"●",IF(F29&gt;H29,"○",IF(F29=H29,"△")))</f>
        <v>○</v>
      </c>
      <c r="H28" s="7"/>
      <c r="I28" s="8"/>
      <c r="J28" s="6" t="str">
        <f>IF(I29&lt;K29,"●",IF(I29&gt;K29,"○",IF(I29=K29,"△")))</f>
        <v>○</v>
      </c>
      <c r="K28" s="34"/>
      <c r="L28" s="111"/>
      <c r="M28" s="112"/>
      <c r="N28" s="113"/>
      <c r="O28" s="119"/>
      <c r="P28" s="120"/>
      <c r="Q28" s="79"/>
      <c r="R28" s="124"/>
      <c r="S28" s="80"/>
      <c r="T28" s="80"/>
      <c r="U28" s="81"/>
      <c r="V28" s="54"/>
      <c r="W28" s="58"/>
      <c r="X28" s="67"/>
      <c r="Y28" s="68"/>
      <c r="AA28" s="98"/>
      <c r="AB28" s="102"/>
      <c r="AC28" s="103"/>
      <c r="AD28" s="103"/>
      <c r="AE28" s="104"/>
      <c r="AF28" s="33"/>
      <c r="AG28" s="6" t="str">
        <f>IF(AF29&lt;AH29,"●",IF(AF29&gt;AH29,"○",IF(AF29=AH29,"△")))</f>
        <v>○</v>
      </c>
      <c r="AH28" s="7"/>
      <c r="AI28" s="8"/>
      <c r="AJ28" s="6" t="str">
        <f>IF(AI29&lt;AK29,"●",IF(AI29&gt;AK29,"○",IF(AI29=AK29,"△")))</f>
        <v>○</v>
      </c>
      <c r="AK28" s="34"/>
      <c r="AL28" s="111"/>
      <c r="AM28" s="112"/>
      <c r="AN28" s="113"/>
      <c r="AO28" s="119"/>
      <c r="AP28" s="120"/>
      <c r="AQ28" s="79"/>
      <c r="AR28" s="124"/>
      <c r="AS28" s="80"/>
      <c r="AT28" s="80"/>
      <c r="AU28" s="81"/>
      <c r="AV28" s="54"/>
      <c r="AW28" s="58"/>
      <c r="AX28" s="67"/>
      <c r="AY28" s="68"/>
      <c r="BD28" s="3"/>
      <c r="BE28" s="179">
        <v>9</v>
      </c>
      <c r="BF28" s="180"/>
      <c r="BG28" s="181">
        <f t="shared" si="4"/>
        <v>0.57638888888888895</v>
      </c>
      <c r="BH28" s="182"/>
      <c r="BI28" s="183"/>
      <c r="BJ28" s="184" t="str">
        <f>AB36</f>
        <v>帯広東</v>
      </c>
      <c r="BK28" s="184"/>
      <c r="BL28" s="184"/>
      <c r="BM28" s="184"/>
      <c r="BN28" s="50" t="s">
        <v>18</v>
      </c>
      <c r="BO28" s="184" t="str">
        <f>AB39</f>
        <v>帯広ＦＣ Ｂ</v>
      </c>
      <c r="BP28" s="184"/>
      <c r="BQ28" s="184"/>
      <c r="BR28" s="180"/>
      <c r="BS28" s="185" t="s">
        <v>29</v>
      </c>
      <c r="BT28" s="180"/>
      <c r="BU28" s="179">
        <v>9</v>
      </c>
      <c r="BV28" s="180"/>
      <c r="BW28" s="181">
        <f t="shared" si="5"/>
        <v>0.57638888888888895</v>
      </c>
      <c r="BX28" s="182"/>
      <c r="BY28" s="183"/>
      <c r="BZ28" s="186" t="str">
        <f>AB60</f>
        <v>若葉</v>
      </c>
      <c r="CA28" s="186"/>
      <c r="CB28" s="186"/>
      <c r="CC28" s="186"/>
      <c r="CD28" s="52" t="s">
        <v>18</v>
      </c>
      <c r="CE28" s="186" t="str">
        <f>AB63</f>
        <v>オンオール</v>
      </c>
      <c r="CF28" s="186"/>
      <c r="CG28" s="186"/>
      <c r="CH28" s="186"/>
      <c r="CI28" s="187" t="s">
        <v>29</v>
      </c>
      <c r="CJ28" s="188"/>
    </row>
    <row r="29" spans="1:88" ht="12" customHeight="1" thickBot="1">
      <c r="A29" s="98"/>
      <c r="B29" s="105"/>
      <c r="C29" s="106"/>
      <c r="D29" s="106"/>
      <c r="E29" s="107"/>
      <c r="F29" s="35">
        <f>N23</f>
        <v>7</v>
      </c>
      <c r="G29" s="12" t="s">
        <v>20</v>
      </c>
      <c r="H29" s="36">
        <f>L23</f>
        <v>0</v>
      </c>
      <c r="I29" s="35">
        <f>N26</f>
        <v>7</v>
      </c>
      <c r="J29" s="12" t="s">
        <v>20</v>
      </c>
      <c r="K29" s="36">
        <f>L26</f>
        <v>0</v>
      </c>
      <c r="L29" s="150"/>
      <c r="M29" s="151"/>
      <c r="N29" s="152"/>
      <c r="O29" s="121"/>
      <c r="P29" s="122"/>
      <c r="Q29" s="125"/>
      <c r="R29" s="126"/>
      <c r="S29" s="89"/>
      <c r="T29" s="89"/>
      <c r="U29" s="90"/>
      <c r="V29" s="69"/>
      <c r="W29" s="70"/>
      <c r="X29" s="71"/>
      <c r="Y29" s="72"/>
      <c r="AA29" s="98"/>
      <c r="AB29" s="105"/>
      <c r="AC29" s="106"/>
      <c r="AD29" s="106"/>
      <c r="AE29" s="107"/>
      <c r="AF29" s="35">
        <f>AN23</f>
        <v>3</v>
      </c>
      <c r="AG29" s="12" t="s">
        <v>20</v>
      </c>
      <c r="AH29" s="36">
        <f>AL23</f>
        <v>1</v>
      </c>
      <c r="AI29" s="35">
        <f>AN26</f>
        <v>1</v>
      </c>
      <c r="AJ29" s="12" t="s">
        <v>20</v>
      </c>
      <c r="AK29" s="36">
        <f>AL26</f>
        <v>0</v>
      </c>
      <c r="AL29" s="150"/>
      <c r="AM29" s="151"/>
      <c r="AN29" s="152"/>
      <c r="AO29" s="121"/>
      <c r="AP29" s="122"/>
      <c r="AQ29" s="125"/>
      <c r="AR29" s="126"/>
      <c r="AS29" s="89"/>
      <c r="AT29" s="89"/>
      <c r="AU29" s="90"/>
      <c r="AV29" s="69"/>
      <c r="AW29" s="70"/>
      <c r="AX29" s="71"/>
      <c r="AY29" s="72"/>
      <c r="BD29" s="3"/>
      <c r="BE29" s="224" t="s">
        <v>48</v>
      </c>
      <c r="BF29" s="224"/>
      <c r="BG29" s="224"/>
      <c r="BH29" s="224"/>
      <c r="BI29" s="224"/>
      <c r="BJ29" s="224"/>
      <c r="BK29" s="224"/>
      <c r="BL29" s="224"/>
      <c r="BM29" s="224"/>
      <c r="BN29" s="224"/>
      <c r="BO29" s="224"/>
      <c r="BP29" s="224"/>
      <c r="BQ29" s="224"/>
      <c r="BR29" s="224"/>
      <c r="BS29" s="224"/>
      <c r="BT29" s="224"/>
      <c r="BU29" s="224"/>
      <c r="BV29" s="224"/>
      <c r="BW29" s="224"/>
      <c r="BX29" s="224"/>
      <c r="BY29" s="224"/>
      <c r="BZ29" s="224"/>
      <c r="CA29" s="224"/>
      <c r="CB29" s="224"/>
      <c r="CC29" s="224"/>
      <c r="CD29" s="224"/>
      <c r="CE29" s="225"/>
      <c r="CF29" s="225"/>
      <c r="CG29" s="225"/>
      <c r="CH29" s="13"/>
      <c r="CI29" s="14"/>
      <c r="CJ29" s="14"/>
    </row>
    <row r="30" spans="1:88" ht="12" customHeight="1" thickBot="1">
      <c r="BD30" s="19"/>
      <c r="BQ30" s="19"/>
    </row>
    <row r="31" spans="1:88" ht="12" customHeight="1" thickBot="1">
      <c r="A31" s="3"/>
      <c r="B31" s="156" t="s">
        <v>45</v>
      </c>
      <c r="C31" s="157"/>
      <c r="D31" s="157"/>
      <c r="E31" s="157"/>
      <c r="F31" s="157"/>
      <c r="G31" s="157"/>
      <c r="H31" s="157"/>
      <c r="I31" s="158" t="s">
        <v>78</v>
      </c>
      <c r="J31" s="158"/>
      <c r="K31" s="158"/>
      <c r="L31" s="158"/>
      <c r="M31" s="158"/>
      <c r="N31" s="158"/>
      <c r="O31" s="158"/>
      <c r="P31" s="158"/>
      <c r="Q31" s="158"/>
      <c r="R31" s="3"/>
      <c r="S31" s="3"/>
      <c r="T31" s="3"/>
      <c r="U31" s="3"/>
      <c r="V31" s="3"/>
      <c r="W31" s="3"/>
      <c r="X31" s="1"/>
      <c r="AA31" s="3"/>
      <c r="AB31" s="156" t="s">
        <v>80</v>
      </c>
      <c r="AC31" s="157"/>
      <c r="AD31" s="157"/>
      <c r="AE31" s="157"/>
      <c r="AF31" s="157"/>
      <c r="AG31" s="157"/>
      <c r="AH31" s="157"/>
      <c r="AI31" s="158" t="s">
        <v>47</v>
      </c>
      <c r="AJ31" s="158"/>
      <c r="AK31" s="158"/>
      <c r="AL31" s="158"/>
      <c r="AM31" s="158"/>
      <c r="AN31" s="158"/>
      <c r="AO31" s="158"/>
      <c r="AP31" s="158"/>
      <c r="AQ31" s="158"/>
      <c r="AR31" s="3"/>
      <c r="AS31" s="3"/>
      <c r="AT31" s="3"/>
      <c r="AU31" s="3"/>
      <c r="AV31" s="39"/>
      <c r="AW31" s="39"/>
      <c r="AX31" s="40"/>
      <c r="AY31" s="39"/>
      <c r="BD31" s="3"/>
      <c r="BG31" s="1"/>
      <c r="BV31" s="20"/>
    </row>
    <row r="32" spans="1:88" ht="12" customHeight="1">
      <c r="A32" s="3"/>
      <c r="B32" s="159"/>
      <c r="C32" s="95"/>
      <c r="D32" s="95"/>
      <c r="E32" s="160"/>
      <c r="F32" s="94" t="str">
        <f>B33</f>
        <v>緑陽台ＳＳＪｒ</v>
      </c>
      <c r="G32" s="95"/>
      <c r="H32" s="160"/>
      <c r="I32" s="94" t="str">
        <f>B36</f>
        <v>川西</v>
      </c>
      <c r="J32" s="95"/>
      <c r="K32" s="160"/>
      <c r="L32" s="94" t="str">
        <f>B39</f>
        <v>士幌</v>
      </c>
      <c r="M32" s="95"/>
      <c r="N32" s="160"/>
      <c r="O32" s="94" t="s">
        <v>3</v>
      </c>
      <c r="P32" s="160"/>
      <c r="Q32" s="94" t="s">
        <v>4</v>
      </c>
      <c r="R32" s="160"/>
      <c r="S32" s="94" t="s">
        <v>5</v>
      </c>
      <c r="T32" s="95"/>
      <c r="U32" s="160"/>
      <c r="V32" s="94" t="s">
        <v>6</v>
      </c>
      <c r="W32" s="95"/>
      <c r="X32" s="95"/>
      <c r="Y32" s="97"/>
      <c r="AA32" s="3"/>
      <c r="AB32" s="159"/>
      <c r="AC32" s="95"/>
      <c r="AD32" s="95"/>
      <c r="AE32" s="160"/>
      <c r="AF32" s="94" t="str">
        <f>AB33</f>
        <v>清水</v>
      </c>
      <c r="AG32" s="95"/>
      <c r="AH32" s="160"/>
      <c r="AI32" s="94" t="str">
        <f>AB36</f>
        <v>帯広東</v>
      </c>
      <c r="AJ32" s="95"/>
      <c r="AK32" s="160"/>
      <c r="AL32" s="94" t="str">
        <f>AB39</f>
        <v>帯広ＦＣ Ｂ</v>
      </c>
      <c r="AM32" s="95"/>
      <c r="AN32" s="160"/>
      <c r="AO32" s="94" t="s">
        <v>3</v>
      </c>
      <c r="AP32" s="160"/>
      <c r="AQ32" s="94" t="s">
        <v>4</v>
      </c>
      <c r="AR32" s="160"/>
      <c r="AS32" s="94" t="s">
        <v>5</v>
      </c>
      <c r="AT32" s="95"/>
      <c r="AU32" s="160"/>
      <c r="AV32" s="91" t="s">
        <v>6</v>
      </c>
      <c r="AW32" s="92"/>
      <c r="AX32" s="92"/>
      <c r="AY32" s="93"/>
      <c r="BD32" s="4"/>
      <c r="BE32" s="24" t="s">
        <v>71</v>
      </c>
    </row>
    <row r="33" spans="1:82" ht="12" customHeight="1">
      <c r="A33" s="98">
        <v>7</v>
      </c>
      <c r="B33" s="99" t="s">
        <v>133</v>
      </c>
      <c r="C33" s="100"/>
      <c r="D33" s="100"/>
      <c r="E33" s="101"/>
      <c r="F33" s="108"/>
      <c r="G33" s="109"/>
      <c r="H33" s="110"/>
      <c r="I33" s="139" t="s">
        <v>10</v>
      </c>
      <c r="J33" s="140"/>
      <c r="K33" s="5"/>
      <c r="L33" s="139" t="s">
        <v>11</v>
      </c>
      <c r="M33" s="140"/>
      <c r="N33" s="5"/>
      <c r="O33" s="117">
        <f>COUNTIF(G34:M34,"○")*3+COUNTIF(G34:M34,"△")*1</f>
        <v>3</v>
      </c>
      <c r="P33" s="118"/>
      <c r="Q33" s="76">
        <f>S33-(H35+K35+N35)</f>
        <v>1</v>
      </c>
      <c r="R33" s="123"/>
      <c r="S33" s="77">
        <f>F35+I35+L35</f>
        <v>2</v>
      </c>
      <c r="T33" s="77"/>
      <c r="U33" s="77"/>
      <c r="V33" s="53">
        <f>1000*O33+100*Q33+S33</f>
        <v>3102</v>
      </c>
      <c r="W33" s="56">
        <f>RANK(V33,V33:V41)</f>
        <v>2</v>
      </c>
      <c r="X33" s="65"/>
      <c r="Y33" s="66"/>
      <c r="AA33" s="98">
        <v>25</v>
      </c>
      <c r="AB33" s="99" t="s">
        <v>115</v>
      </c>
      <c r="AC33" s="100"/>
      <c r="AD33" s="100"/>
      <c r="AE33" s="101"/>
      <c r="AF33" s="108"/>
      <c r="AG33" s="109"/>
      <c r="AH33" s="110"/>
      <c r="AI33" s="139" t="s">
        <v>63</v>
      </c>
      <c r="AJ33" s="140"/>
      <c r="AK33" s="5"/>
      <c r="AL33" s="139" t="s">
        <v>64</v>
      </c>
      <c r="AM33" s="140"/>
      <c r="AN33" s="5"/>
      <c r="AO33" s="117">
        <f>COUNTIF(AG34:AM34,"○")*3+COUNTIF(AG34:AM34,"△")*1</f>
        <v>3</v>
      </c>
      <c r="AP33" s="118"/>
      <c r="AQ33" s="76">
        <f>AS33-(AH35+AK35+AN35)</f>
        <v>-2</v>
      </c>
      <c r="AR33" s="123"/>
      <c r="AS33" s="77">
        <f>AF35+AI35+AL35</f>
        <v>1</v>
      </c>
      <c r="AT33" s="77"/>
      <c r="AU33" s="77"/>
      <c r="AV33" s="53">
        <f>1000*AO33+100*AQ33+AS33</f>
        <v>2801</v>
      </c>
      <c r="AW33" s="56">
        <f>RANK(AV33,AV33:AV41)</f>
        <v>3</v>
      </c>
      <c r="AX33" s="65"/>
      <c r="AY33" s="66"/>
      <c r="BD33" s="3"/>
    </row>
    <row r="34" spans="1:82" ht="12" customHeight="1">
      <c r="A34" s="98"/>
      <c r="B34" s="102"/>
      <c r="C34" s="103"/>
      <c r="D34" s="103"/>
      <c r="E34" s="104"/>
      <c r="F34" s="111"/>
      <c r="G34" s="112"/>
      <c r="H34" s="113"/>
      <c r="I34" s="27"/>
      <c r="J34" s="6" t="str">
        <f>IF(I35&lt;K35,"●",IF(I35&gt;K35,"○",IF(I35=K35,"△")))</f>
        <v>●</v>
      </c>
      <c r="K34" s="7"/>
      <c r="L34" s="8"/>
      <c r="M34" s="6" t="str">
        <f>IF(L35&lt;N35,"●",IF(L35&gt;N35,"○",IF(L35=N35,"△")))</f>
        <v>○</v>
      </c>
      <c r="N34" s="9"/>
      <c r="O34" s="119"/>
      <c r="P34" s="120"/>
      <c r="Q34" s="79"/>
      <c r="R34" s="124"/>
      <c r="S34" s="80"/>
      <c r="T34" s="80"/>
      <c r="U34" s="80"/>
      <c r="V34" s="54"/>
      <c r="W34" s="58"/>
      <c r="X34" s="67"/>
      <c r="Y34" s="68"/>
      <c r="AA34" s="98"/>
      <c r="AB34" s="102"/>
      <c r="AC34" s="103"/>
      <c r="AD34" s="103"/>
      <c r="AE34" s="104"/>
      <c r="AF34" s="111"/>
      <c r="AG34" s="112"/>
      <c r="AH34" s="113"/>
      <c r="AI34" s="27"/>
      <c r="AJ34" s="6" t="str">
        <f>IF(AI35&lt;AK35,"●",IF(AI35&gt;AK35,"○",IF(AI35=AK35,"△")))</f>
        <v>●</v>
      </c>
      <c r="AK34" s="7"/>
      <c r="AL34" s="8"/>
      <c r="AM34" s="6" t="str">
        <f>IF(AL35&lt;AN35,"●",IF(AL35&gt;AN35,"○",IF(AL35=AN35,"△")))</f>
        <v>○</v>
      </c>
      <c r="AN34" s="9"/>
      <c r="AO34" s="119"/>
      <c r="AP34" s="120"/>
      <c r="AQ34" s="79"/>
      <c r="AR34" s="124"/>
      <c r="AS34" s="80"/>
      <c r="AT34" s="80"/>
      <c r="AU34" s="80"/>
      <c r="AV34" s="54"/>
      <c r="AW34" s="58"/>
      <c r="AX34" s="67"/>
      <c r="AY34" s="68"/>
      <c r="BD34" s="3"/>
      <c r="BE34" s="24" t="s">
        <v>70</v>
      </c>
    </row>
    <row r="35" spans="1:82" ht="12" customHeight="1">
      <c r="A35" s="98"/>
      <c r="B35" s="127"/>
      <c r="C35" s="128"/>
      <c r="D35" s="128"/>
      <c r="E35" s="129"/>
      <c r="F35" s="153"/>
      <c r="G35" s="154"/>
      <c r="H35" s="155"/>
      <c r="I35" s="29">
        <v>0</v>
      </c>
      <c r="J35" s="6" t="s">
        <v>20</v>
      </c>
      <c r="K35" s="38">
        <v>1</v>
      </c>
      <c r="L35" s="37">
        <v>2</v>
      </c>
      <c r="M35" s="10" t="s">
        <v>20</v>
      </c>
      <c r="N35" s="30">
        <v>0</v>
      </c>
      <c r="O35" s="141"/>
      <c r="P35" s="142"/>
      <c r="Q35" s="82"/>
      <c r="R35" s="143"/>
      <c r="S35" s="83"/>
      <c r="T35" s="83"/>
      <c r="U35" s="83"/>
      <c r="V35" s="55"/>
      <c r="W35" s="58"/>
      <c r="X35" s="67"/>
      <c r="Y35" s="68"/>
      <c r="AA35" s="98"/>
      <c r="AB35" s="127"/>
      <c r="AC35" s="128"/>
      <c r="AD35" s="128"/>
      <c r="AE35" s="129"/>
      <c r="AF35" s="153"/>
      <c r="AG35" s="154"/>
      <c r="AH35" s="155"/>
      <c r="AI35" s="29">
        <v>0</v>
      </c>
      <c r="AJ35" s="6" t="s">
        <v>20</v>
      </c>
      <c r="AK35" s="38">
        <v>3</v>
      </c>
      <c r="AL35" s="37">
        <v>1</v>
      </c>
      <c r="AM35" s="10" t="s">
        <v>20</v>
      </c>
      <c r="AN35" s="30">
        <v>0</v>
      </c>
      <c r="AO35" s="141"/>
      <c r="AP35" s="142"/>
      <c r="AQ35" s="82"/>
      <c r="AR35" s="143"/>
      <c r="AS35" s="83"/>
      <c r="AT35" s="83"/>
      <c r="AU35" s="83"/>
      <c r="AV35" s="55"/>
      <c r="AW35" s="58"/>
      <c r="AX35" s="67"/>
      <c r="AY35" s="68"/>
      <c r="BD35" s="3"/>
      <c r="BF35" s="24" t="s">
        <v>69</v>
      </c>
    </row>
    <row r="36" spans="1:82" ht="12" customHeight="1">
      <c r="A36" s="98">
        <f>A33+1</f>
        <v>8</v>
      </c>
      <c r="B36" s="99" t="s">
        <v>111</v>
      </c>
      <c r="C36" s="100"/>
      <c r="D36" s="100"/>
      <c r="E36" s="101"/>
      <c r="F36" s="31"/>
      <c r="G36" s="11"/>
      <c r="H36" s="32"/>
      <c r="I36" s="130"/>
      <c r="J36" s="131"/>
      <c r="K36" s="132"/>
      <c r="L36" s="139" t="s">
        <v>12</v>
      </c>
      <c r="M36" s="140"/>
      <c r="N36" s="5"/>
      <c r="O36" s="117">
        <f>COUNTIF(G37:M37,"○")*3+COUNTIF(G37:M37,"△")*1</f>
        <v>4</v>
      </c>
      <c r="P36" s="118"/>
      <c r="Q36" s="76">
        <f>S36-(H38+K38+N38)</f>
        <v>1</v>
      </c>
      <c r="R36" s="123"/>
      <c r="S36" s="77">
        <f>F38+I38+L38</f>
        <v>1</v>
      </c>
      <c r="T36" s="77"/>
      <c r="U36" s="77"/>
      <c r="V36" s="53">
        <f>1000*O36+100*Q36+S36</f>
        <v>4101</v>
      </c>
      <c r="W36" s="56">
        <f>RANK(V36,V33:V41)</f>
        <v>1</v>
      </c>
      <c r="X36" s="65"/>
      <c r="Y36" s="66"/>
      <c r="AA36" s="98">
        <f>AA33+1</f>
        <v>26</v>
      </c>
      <c r="AB36" s="99" t="s">
        <v>130</v>
      </c>
      <c r="AC36" s="100"/>
      <c r="AD36" s="100"/>
      <c r="AE36" s="101"/>
      <c r="AF36" s="31"/>
      <c r="AG36" s="11"/>
      <c r="AH36" s="32"/>
      <c r="AI36" s="130"/>
      <c r="AJ36" s="131"/>
      <c r="AK36" s="132"/>
      <c r="AL36" s="139" t="s">
        <v>65</v>
      </c>
      <c r="AM36" s="140"/>
      <c r="AN36" s="5"/>
      <c r="AO36" s="117">
        <f>COUNTIF(AG37:AM37,"○")*3+COUNTIF(AG37:AM37,"△")*1</f>
        <v>3</v>
      </c>
      <c r="AP36" s="118"/>
      <c r="AQ36" s="76">
        <f>AS36-(AH38+AK38+AN38)</f>
        <v>-1</v>
      </c>
      <c r="AR36" s="123"/>
      <c r="AS36" s="77">
        <f>AF38+AI38+AL38</f>
        <v>3</v>
      </c>
      <c r="AT36" s="77"/>
      <c r="AU36" s="77"/>
      <c r="AV36" s="53">
        <f>1000*AO36+100*AQ36+AS36</f>
        <v>2903</v>
      </c>
      <c r="AW36" s="56">
        <f>RANK(AV36,AV33:AV41)</f>
        <v>2</v>
      </c>
      <c r="AX36" s="65"/>
      <c r="AY36" s="66"/>
      <c r="BD36" s="3"/>
    </row>
    <row r="37" spans="1:82" ht="12" customHeight="1">
      <c r="A37" s="98"/>
      <c r="B37" s="102"/>
      <c r="C37" s="103"/>
      <c r="D37" s="103"/>
      <c r="E37" s="104"/>
      <c r="F37" s="33"/>
      <c r="G37" s="6" t="str">
        <f>IF(F38&lt;H38,"●",IF(F38&gt;H38,"○",IF(F38=H38,"△")))</f>
        <v>○</v>
      </c>
      <c r="H37" s="34"/>
      <c r="I37" s="133"/>
      <c r="J37" s="134"/>
      <c r="K37" s="135"/>
      <c r="L37" s="27"/>
      <c r="M37" s="6" t="str">
        <f>IF(L38&lt;N38,"●",IF(L38&gt;N38,"○",IF(L38=N38,"△")))</f>
        <v>△</v>
      </c>
      <c r="N37" s="9"/>
      <c r="O37" s="119"/>
      <c r="P37" s="120"/>
      <c r="Q37" s="79"/>
      <c r="R37" s="124"/>
      <c r="S37" s="80"/>
      <c r="T37" s="80"/>
      <c r="U37" s="80"/>
      <c r="V37" s="54"/>
      <c r="W37" s="58"/>
      <c r="X37" s="67"/>
      <c r="Y37" s="68"/>
      <c r="AA37" s="98"/>
      <c r="AB37" s="102"/>
      <c r="AC37" s="103"/>
      <c r="AD37" s="103"/>
      <c r="AE37" s="104"/>
      <c r="AF37" s="33"/>
      <c r="AG37" s="6" t="str">
        <f>IF(AF38&lt;AH38,"●",IF(AF38&gt;AH38,"○",IF(AF38=AH38,"△")))</f>
        <v>○</v>
      </c>
      <c r="AH37" s="34"/>
      <c r="AI37" s="133"/>
      <c r="AJ37" s="134"/>
      <c r="AK37" s="135"/>
      <c r="AL37" s="27"/>
      <c r="AM37" s="6" t="str">
        <f>IF(AL38&lt;AN38,"●",IF(AL38&gt;AN38,"○",IF(AL38=AN38,"△")))</f>
        <v>●</v>
      </c>
      <c r="AN37" s="9"/>
      <c r="AO37" s="119"/>
      <c r="AP37" s="120"/>
      <c r="AQ37" s="79"/>
      <c r="AR37" s="124"/>
      <c r="AS37" s="80"/>
      <c r="AT37" s="80"/>
      <c r="AU37" s="80"/>
      <c r="AV37" s="54"/>
      <c r="AW37" s="58"/>
      <c r="AX37" s="67"/>
      <c r="AY37" s="68"/>
      <c r="BD37" s="3"/>
      <c r="BE37" s="24" t="s">
        <v>72</v>
      </c>
      <c r="BG37" s="3"/>
    </row>
    <row r="38" spans="1:82" ht="12" customHeight="1">
      <c r="A38" s="98"/>
      <c r="B38" s="127"/>
      <c r="C38" s="128"/>
      <c r="D38" s="128"/>
      <c r="E38" s="129"/>
      <c r="F38" s="37">
        <f>K35</f>
        <v>1</v>
      </c>
      <c r="G38" s="6" t="s">
        <v>20</v>
      </c>
      <c r="H38" s="38">
        <f>I35</f>
        <v>0</v>
      </c>
      <c r="I38" s="136"/>
      <c r="J38" s="137"/>
      <c r="K38" s="138"/>
      <c r="L38" s="29">
        <v>0</v>
      </c>
      <c r="M38" s="6" t="s">
        <v>20</v>
      </c>
      <c r="N38" s="30">
        <v>0</v>
      </c>
      <c r="O38" s="141"/>
      <c r="P38" s="142"/>
      <c r="Q38" s="82"/>
      <c r="R38" s="143"/>
      <c r="S38" s="83"/>
      <c r="T38" s="83"/>
      <c r="U38" s="83"/>
      <c r="V38" s="55"/>
      <c r="W38" s="58"/>
      <c r="X38" s="67"/>
      <c r="Y38" s="68"/>
      <c r="AA38" s="98"/>
      <c r="AB38" s="127"/>
      <c r="AC38" s="128"/>
      <c r="AD38" s="128"/>
      <c r="AE38" s="129"/>
      <c r="AF38" s="37">
        <f>AK35</f>
        <v>3</v>
      </c>
      <c r="AG38" s="6" t="s">
        <v>20</v>
      </c>
      <c r="AH38" s="38">
        <f>AI35</f>
        <v>0</v>
      </c>
      <c r="AI38" s="136"/>
      <c r="AJ38" s="137"/>
      <c r="AK38" s="138"/>
      <c r="AL38" s="29">
        <v>0</v>
      </c>
      <c r="AM38" s="6" t="s">
        <v>20</v>
      </c>
      <c r="AN38" s="30">
        <v>4</v>
      </c>
      <c r="AO38" s="141"/>
      <c r="AP38" s="142"/>
      <c r="AQ38" s="82"/>
      <c r="AR38" s="143"/>
      <c r="AS38" s="83"/>
      <c r="AT38" s="83"/>
      <c r="AU38" s="83"/>
      <c r="AV38" s="55"/>
      <c r="AW38" s="58"/>
      <c r="AX38" s="67"/>
      <c r="AY38" s="68"/>
      <c r="BD38" s="3"/>
      <c r="BG38" s="3"/>
    </row>
    <row r="39" spans="1:82" ht="12" customHeight="1">
      <c r="A39" s="98">
        <f t="shared" ref="A39" si="8">A36+1</f>
        <v>9</v>
      </c>
      <c r="B39" s="99" t="s">
        <v>114</v>
      </c>
      <c r="C39" s="100"/>
      <c r="D39" s="100"/>
      <c r="E39" s="101"/>
      <c r="F39" s="31"/>
      <c r="G39" s="11"/>
      <c r="H39" s="32"/>
      <c r="I39" s="31"/>
      <c r="J39" s="11"/>
      <c r="K39" s="32"/>
      <c r="L39" s="108"/>
      <c r="M39" s="109"/>
      <c r="N39" s="110"/>
      <c r="O39" s="117">
        <f>COUNTIF(G40:M40,"○")*3+COUNTIF(G40:M40,"△")*1</f>
        <v>1</v>
      </c>
      <c r="P39" s="118"/>
      <c r="Q39" s="76">
        <f>S39-(H41+K41+N41)</f>
        <v>-2</v>
      </c>
      <c r="R39" s="123"/>
      <c r="S39" s="77">
        <f>F41+I41+L41</f>
        <v>0</v>
      </c>
      <c r="T39" s="77"/>
      <c r="U39" s="78"/>
      <c r="V39" s="53">
        <f>1000*O39+100*Q39+S39</f>
        <v>800</v>
      </c>
      <c r="W39" s="56">
        <f>RANK(V39,V33:V41)</f>
        <v>3</v>
      </c>
      <c r="X39" s="65"/>
      <c r="Y39" s="66"/>
      <c r="AA39" s="98">
        <f t="shared" ref="AA39" si="9">AA36+1</f>
        <v>27</v>
      </c>
      <c r="AB39" s="99" t="s">
        <v>99</v>
      </c>
      <c r="AC39" s="100"/>
      <c r="AD39" s="100"/>
      <c r="AE39" s="101"/>
      <c r="AF39" s="31"/>
      <c r="AG39" s="11"/>
      <c r="AH39" s="32"/>
      <c r="AI39" s="31"/>
      <c r="AJ39" s="11"/>
      <c r="AK39" s="32"/>
      <c r="AL39" s="108"/>
      <c r="AM39" s="109"/>
      <c r="AN39" s="110"/>
      <c r="AO39" s="117">
        <f>COUNTIF(AG40:AM40,"○")*3+COUNTIF(AG40:AM40,"△")*1</f>
        <v>3</v>
      </c>
      <c r="AP39" s="118"/>
      <c r="AQ39" s="76">
        <f>AS39-(AH41+AK41+AN41)</f>
        <v>3</v>
      </c>
      <c r="AR39" s="123"/>
      <c r="AS39" s="77">
        <f>AF41+AI41+AL41</f>
        <v>4</v>
      </c>
      <c r="AT39" s="77"/>
      <c r="AU39" s="78"/>
      <c r="AV39" s="53">
        <f>1000*AO39+100*AQ39+AS39</f>
        <v>3304</v>
      </c>
      <c r="AW39" s="56">
        <f>RANK(AV39,AV33:AV41)</f>
        <v>1</v>
      </c>
      <c r="AX39" s="65"/>
      <c r="AY39" s="66"/>
      <c r="BD39" s="3"/>
      <c r="BE39" s="24" t="s">
        <v>73</v>
      </c>
      <c r="BG39" s="3"/>
    </row>
    <row r="40" spans="1:82" ht="12" customHeight="1">
      <c r="A40" s="98"/>
      <c r="B40" s="102"/>
      <c r="C40" s="103"/>
      <c r="D40" s="103"/>
      <c r="E40" s="104"/>
      <c r="F40" s="33"/>
      <c r="G40" s="6" t="str">
        <f>IF(F41&lt;H41,"●",IF(F41&gt;H41,"○",IF(F41=H41,"△")))</f>
        <v>●</v>
      </c>
      <c r="H40" s="7"/>
      <c r="I40" s="8"/>
      <c r="J40" s="6" t="str">
        <f>IF(I41&lt;K41,"●",IF(I41&gt;K41,"○",IF(I41=K41,"△")))</f>
        <v>△</v>
      </c>
      <c r="K40" s="34"/>
      <c r="L40" s="111"/>
      <c r="M40" s="112"/>
      <c r="N40" s="113"/>
      <c r="O40" s="119"/>
      <c r="P40" s="120"/>
      <c r="Q40" s="79"/>
      <c r="R40" s="124"/>
      <c r="S40" s="80"/>
      <c r="T40" s="80"/>
      <c r="U40" s="81"/>
      <c r="V40" s="54"/>
      <c r="W40" s="58"/>
      <c r="X40" s="67"/>
      <c r="Y40" s="68"/>
      <c r="AA40" s="98"/>
      <c r="AB40" s="102"/>
      <c r="AC40" s="103"/>
      <c r="AD40" s="103"/>
      <c r="AE40" s="104"/>
      <c r="AF40" s="33"/>
      <c r="AG40" s="6" t="str">
        <f>IF(AF41&lt;AH41,"●",IF(AF41&gt;AH41,"○",IF(AF41=AH41,"△")))</f>
        <v>●</v>
      </c>
      <c r="AH40" s="7"/>
      <c r="AI40" s="8"/>
      <c r="AJ40" s="6" t="str">
        <f>IF(AI41&lt;AK41,"●",IF(AI41&gt;AK41,"○",IF(AI41=AK41,"△")))</f>
        <v>○</v>
      </c>
      <c r="AK40" s="34"/>
      <c r="AL40" s="111"/>
      <c r="AM40" s="112"/>
      <c r="AN40" s="113"/>
      <c r="AO40" s="119"/>
      <c r="AP40" s="120"/>
      <c r="AQ40" s="79"/>
      <c r="AR40" s="124"/>
      <c r="AS40" s="80"/>
      <c r="AT40" s="80"/>
      <c r="AU40" s="81"/>
      <c r="AV40" s="54"/>
      <c r="AW40" s="58"/>
      <c r="AX40" s="67"/>
      <c r="AY40" s="68"/>
      <c r="BD40" s="3"/>
      <c r="BF40" s="24" t="s">
        <v>74</v>
      </c>
      <c r="BG40" s="3"/>
      <c r="BH40" s="15"/>
      <c r="BI40" s="15"/>
    </row>
    <row r="41" spans="1:82" ht="12" customHeight="1" thickBot="1">
      <c r="A41" s="98"/>
      <c r="B41" s="105"/>
      <c r="C41" s="106"/>
      <c r="D41" s="106"/>
      <c r="E41" s="107"/>
      <c r="F41" s="42">
        <f>N35</f>
        <v>0</v>
      </c>
      <c r="G41" s="43" t="s">
        <v>20</v>
      </c>
      <c r="H41" s="44">
        <f>L35</f>
        <v>2</v>
      </c>
      <c r="I41" s="42">
        <f>N38</f>
        <v>0</v>
      </c>
      <c r="J41" s="43" t="s">
        <v>20</v>
      </c>
      <c r="K41" s="44">
        <f>L38</f>
        <v>0</v>
      </c>
      <c r="L41" s="114"/>
      <c r="M41" s="115"/>
      <c r="N41" s="116"/>
      <c r="O41" s="121"/>
      <c r="P41" s="122"/>
      <c r="Q41" s="125"/>
      <c r="R41" s="126"/>
      <c r="S41" s="89"/>
      <c r="T41" s="89"/>
      <c r="U41" s="90"/>
      <c r="V41" s="69"/>
      <c r="W41" s="70"/>
      <c r="X41" s="71"/>
      <c r="Y41" s="72"/>
      <c r="AA41" s="98"/>
      <c r="AB41" s="105"/>
      <c r="AC41" s="106"/>
      <c r="AD41" s="106"/>
      <c r="AE41" s="107"/>
      <c r="AF41" s="35">
        <f>AN35</f>
        <v>0</v>
      </c>
      <c r="AG41" s="12" t="s">
        <v>20</v>
      </c>
      <c r="AH41" s="36">
        <f>AL35</f>
        <v>1</v>
      </c>
      <c r="AI41" s="35">
        <f>AN38</f>
        <v>4</v>
      </c>
      <c r="AJ41" s="12" t="s">
        <v>20</v>
      </c>
      <c r="AK41" s="36">
        <f>AL38</f>
        <v>0</v>
      </c>
      <c r="AL41" s="150"/>
      <c r="AM41" s="151"/>
      <c r="AN41" s="152"/>
      <c r="AO41" s="121"/>
      <c r="AP41" s="122"/>
      <c r="AQ41" s="125"/>
      <c r="AR41" s="126"/>
      <c r="AS41" s="89"/>
      <c r="AT41" s="89"/>
      <c r="AU41" s="90"/>
      <c r="AV41" s="69"/>
      <c r="AW41" s="70"/>
      <c r="AX41" s="71"/>
      <c r="AY41" s="72"/>
      <c r="BD41" s="3"/>
      <c r="BF41" s="24"/>
      <c r="BG41" s="3"/>
      <c r="BH41" s="15"/>
      <c r="BI41" s="15"/>
    </row>
    <row r="42" spans="1:82" ht="12" customHeight="1" thickBot="1">
      <c r="BD42" s="19"/>
      <c r="BG42" s="3"/>
      <c r="BH42" s="15"/>
      <c r="BI42" s="15"/>
    </row>
    <row r="43" spans="1:82" ht="12" customHeight="1" thickBot="1">
      <c r="A43" s="3"/>
      <c r="B43" s="156" t="s">
        <v>56</v>
      </c>
      <c r="C43" s="157"/>
      <c r="D43" s="157"/>
      <c r="E43" s="157"/>
      <c r="F43" s="157"/>
      <c r="G43" s="157"/>
      <c r="H43" s="157"/>
      <c r="I43" s="158" t="s">
        <v>79</v>
      </c>
      <c r="J43" s="158"/>
      <c r="K43" s="158"/>
      <c r="L43" s="158"/>
      <c r="M43" s="158"/>
      <c r="N43" s="158"/>
      <c r="O43" s="158"/>
      <c r="P43" s="158"/>
      <c r="Q43" s="158"/>
      <c r="R43" s="3"/>
      <c r="S43" s="3"/>
      <c r="T43" s="3"/>
      <c r="U43" s="3"/>
      <c r="V43" s="3"/>
      <c r="W43" s="3"/>
      <c r="X43" s="1"/>
      <c r="AA43" s="3"/>
      <c r="AB43" s="156" t="s">
        <v>81</v>
      </c>
      <c r="AC43" s="157"/>
      <c r="AD43" s="157"/>
      <c r="AE43" s="157"/>
      <c r="AF43" s="157"/>
      <c r="AG43" s="157"/>
      <c r="AH43" s="157"/>
      <c r="AI43" s="158" t="s">
        <v>132</v>
      </c>
      <c r="AJ43" s="158"/>
      <c r="AK43" s="158"/>
      <c r="AL43" s="158"/>
      <c r="AM43" s="158"/>
      <c r="AN43" s="158"/>
      <c r="AO43" s="158"/>
      <c r="AP43" s="158"/>
      <c r="AQ43" s="158"/>
      <c r="AR43" s="3"/>
      <c r="AS43" s="3"/>
      <c r="AT43" s="3"/>
      <c r="AU43" s="3"/>
      <c r="AV43" s="39"/>
      <c r="AW43" s="39"/>
      <c r="AX43" s="40"/>
      <c r="AY43" s="39"/>
      <c r="BD43" s="19"/>
    </row>
    <row r="44" spans="1:82" ht="12" customHeight="1">
      <c r="A44" s="3"/>
      <c r="B44" s="159"/>
      <c r="C44" s="95"/>
      <c r="D44" s="95"/>
      <c r="E44" s="160"/>
      <c r="F44" s="94" t="str">
        <f>B45</f>
        <v>幕別札内 Ａ</v>
      </c>
      <c r="G44" s="95"/>
      <c r="H44" s="160"/>
      <c r="I44" s="94" t="str">
        <f>B48</f>
        <v>白人</v>
      </c>
      <c r="J44" s="95"/>
      <c r="K44" s="160"/>
      <c r="L44" s="94" t="str">
        <f>B51</f>
        <v>ＳＨＩＫＡＯＩ</v>
      </c>
      <c r="M44" s="95"/>
      <c r="N44" s="160"/>
      <c r="O44" s="94" t="s">
        <v>3</v>
      </c>
      <c r="P44" s="160"/>
      <c r="Q44" s="94" t="s">
        <v>4</v>
      </c>
      <c r="R44" s="160"/>
      <c r="S44" s="94" t="s">
        <v>5</v>
      </c>
      <c r="T44" s="95"/>
      <c r="U44" s="160"/>
      <c r="V44" s="94" t="s">
        <v>6</v>
      </c>
      <c r="W44" s="95"/>
      <c r="X44" s="95"/>
      <c r="Y44" s="97"/>
      <c r="AA44" s="3"/>
      <c r="AB44" s="159"/>
      <c r="AC44" s="95"/>
      <c r="AD44" s="95"/>
      <c r="AE44" s="160"/>
      <c r="AF44" s="94" t="str">
        <f>AB45</f>
        <v>浦幌</v>
      </c>
      <c r="AG44" s="95"/>
      <c r="AH44" s="160"/>
      <c r="AI44" s="94" t="str">
        <f>AB48</f>
        <v>光南</v>
      </c>
      <c r="AJ44" s="95"/>
      <c r="AK44" s="160"/>
      <c r="AL44" s="94" t="str">
        <f>AB51</f>
        <v>中札内</v>
      </c>
      <c r="AM44" s="95"/>
      <c r="AN44" s="160"/>
      <c r="AO44" s="94" t="s">
        <v>3</v>
      </c>
      <c r="AP44" s="160"/>
      <c r="AQ44" s="94" t="s">
        <v>4</v>
      </c>
      <c r="AR44" s="160"/>
      <c r="AS44" s="94" t="s">
        <v>5</v>
      </c>
      <c r="AT44" s="95"/>
      <c r="AU44" s="160"/>
      <c r="AV44" s="91" t="s">
        <v>6</v>
      </c>
      <c r="AW44" s="92"/>
      <c r="AX44" s="92"/>
      <c r="AY44" s="93"/>
      <c r="BD44" s="24"/>
    </row>
    <row r="45" spans="1:82" ht="12" customHeight="1" thickBot="1">
      <c r="A45" s="98">
        <v>10</v>
      </c>
      <c r="B45" s="99" t="s">
        <v>102</v>
      </c>
      <c r="C45" s="100"/>
      <c r="D45" s="100"/>
      <c r="E45" s="101"/>
      <c r="F45" s="108"/>
      <c r="G45" s="109"/>
      <c r="H45" s="110"/>
      <c r="I45" s="139" t="s">
        <v>34</v>
      </c>
      <c r="J45" s="140"/>
      <c r="K45" s="5"/>
      <c r="L45" s="139" t="s">
        <v>35</v>
      </c>
      <c r="M45" s="140"/>
      <c r="N45" s="5"/>
      <c r="O45" s="117">
        <f>COUNTIF(G46:M46,"○")*3+COUNTIF(G46:M46,"△")*1</f>
        <v>3</v>
      </c>
      <c r="P45" s="118"/>
      <c r="Q45" s="76">
        <f>S45-(H47+K47+N47)</f>
        <v>3</v>
      </c>
      <c r="R45" s="123"/>
      <c r="S45" s="77">
        <f>F47+I47+L47</f>
        <v>5</v>
      </c>
      <c r="T45" s="77"/>
      <c r="U45" s="77"/>
      <c r="V45" s="53">
        <f>1000*O45+100*Q45+S45</f>
        <v>3305</v>
      </c>
      <c r="W45" s="56">
        <f>RANK(V45,V45:V53)</f>
        <v>2</v>
      </c>
      <c r="X45" s="65"/>
      <c r="Y45" s="66"/>
      <c r="AA45" s="98">
        <v>28</v>
      </c>
      <c r="AB45" s="99" t="s">
        <v>104</v>
      </c>
      <c r="AC45" s="100"/>
      <c r="AD45" s="100"/>
      <c r="AE45" s="101"/>
      <c r="AF45" s="108"/>
      <c r="AG45" s="109"/>
      <c r="AH45" s="110"/>
      <c r="AI45" s="139" t="s">
        <v>57</v>
      </c>
      <c r="AJ45" s="140"/>
      <c r="AK45" s="5"/>
      <c r="AL45" s="139" t="s">
        <v>58</v>
      </c>
      <c r="AM45" s="140"/>
      <c r="AN45" s="5"/>
      <c r="AO45" s="117">
        <f>COUNTIF(AG46:AM46,"○")*3+COUNTIF(AG46:AM46,"△")*1</f>
        <v>0</v>
      </c>
      <c r="AP45" s="118"/>
      <c r="AQ45" s="76">
        <f>AS45-(AH47+AK47+AN47)</f>
        <v>-5</v>
      </c>
      <c r="AR45" s="123"/>
      <c r="AS45" s="77">
        <f>AF47+AI47+AL47</f>
        <v>1</v>
      </c>
      <c r="AT45" s="77"/>
      <c r="AU45" s="77"/>
      <c r="AV45" s="53">
        <f>1000*AO45+100*AQ45+AS45</f>
        <v>-499</v>
      </c>
      <c r="AW45" s="56">
        <f>RANK(AV45,AV45:AV53)</f>
        <v>3</v>
      </c>
      <c r="AX45" s="65"/>
      <c r="AY45" s="66"/>
      <c r="BD45" s="16"/>
    </row>
    <row r="46" spans="1:82" ht="12" customHeight="1">
      <c r="A46" s="98"/>
      <c r="B46" s="102"/>
      <c r="C46" s="103"/>
      <c r="D46" s="103"/>
      <c r="E46" s="104"/>
      <c r="F46" s="111"/>
      <c r="G46" s="112"/>
      <c r="H46" s="113"/>
      <c r="I46" s="27"/>
      <c r="J46" s="6" t="str">
        <f>IF(I47&lt;K47,"●",IF(I47&gt;K47,"○",IF(I47=K47,"△")))</f>
        <v>○</v>
      </c>
      <c r="K46" s="7"/>
      <c r="L46" s="8"/>
      <c r="M46" s="6" t="str">
        <f>IF(L47&lt;N47,"●",IF(L47&gt;N47,"○",IF(L47=N47,"△")))</f>
        <v>●</v>
      </c>
      <c r="N46" s="9"/>
      <c r="O46" s="119"/>
      <c r="P46" s="120"/>
      <c r="Q46" s="79"/>
      <c r="R46" s="124"/>
      <c r="S46" s="80"/>
      <c r="T46" s="80"/>
      <c r="U46" s="80"/>
      <c r="V46" s="54"/>
      <c r="W46" s="58"/>
      <c r="X46" s="67"/>
      <c r="Y46" s="68"/>
      <c r="AA46" s="98"/>
      <c r="AB46" s="102"/>
      <c r="AC46" s="103"/>
      <c r="AD46" s="103"/>
      <c r="AE46" s="104"/>
      <c r="AF46" s="111"/>
      <c r="AG46" s="112"/>
      <c r="AH46" s="113"/>
      <c r="AI46" s="27"/>
      <c r="AJ46" s="6" t="str">
        <f>IF(AI47&lt;AK47,"●",IF(AI47&gt;AK47,"○",IF(AI47=AK47,"△")))</f>
        <v>●</v>
      </c>
      <c r="AK46" s="7"/>
      <c r="AL46" s="8"/>
      <c r="AM46" s="6" t="str">
        <f>IF(AL47&lt;AN47,"●",IF(AL47&gt;AN47,"○",IF(AL47=AN47,"△")))</f>
        <v>●</v>
      </c>
      <c r="AN46" s="9"/>
      <c r="AO46" s="119"/>
      <c r="AP46" s="120"/>
      <c r="AQ46" s="79"/>
      <c r="AR46" s="124"/>
      <c r="AS46" s="80"/>
      <c r="AT46" s="80"/>
      <c r="AU46" s="80"/>
      <c r="AV46" s="54"/>
      <c r="AW46" s="58"/>
      <c r="AX46" s="67"/>
      <c r="AY46" s="68"/>
      <c r="BD46" s="16"/>
      <c r="BF46" s="226" t="s">
        <v>96</v>
      </c>
      <c r="BG46" s="227"/>
      <c r="BH46" s="227"/>
      <c r="BI46" s="227"/>
      <c r="BJ46" s="227"/>
      <c r="BK46" s="227"/>
      <c r="BL46" s="227"/>
      <c r="BM46" s="227"/>
      <c r="BN46" s="227"/>
      <c r="BO46" s="227"/>
      <c r="BP46" s="227"/>
      <c r="BQ46" s="227"/>
      <c r="BR46" s="227"/>
      <c r="BS46" s="227"/>
      <c r="BT46" s="227"/>
      <c r="BU46" s="227"/>
      <c r="BV46" s="227"/>
      <c r="BW46" s="227"/>
      <c r="BX46" s="227"/>
      <c r="BY46" s="227"/>
      <c r="BZ46" s="227"/>
      <c r="CA46" s="227"/>
      <c r="CB46" s="227"/>
      <c r="CC46" s="227"/>
      <c r="CD46" s="228"/>
    </row>
    <row r="47" spans="1:82" ht="12" customHeight="1">
      <c r="A47" s="98"/>
      <c r="B47" s="127"/>
      <c r="C47" s="128"/>
      <c r="D47" s="128"/>
      <c r="E47" s="129"/>
      <c r="F47" s="153"/>
      <c r="G47" s="154"/>
      <c r="H47" s="155"/>
      <c r="I47" s="29">
        <v>5</v>
      </c>
      <c r="J47" s="6" t="s">
        <v>20</v>
      </c>
      <c r="K47" s="38">
        <v>0</v>
      </c>
      <c r="L47" s="37">
        <v>0</v>
      </c>
      <c r="M47" s="10" t="s">
        <v>20</v>
      </c>
      <c r="N47" s="30">
        <v>2</v>
      </c>
      <c r="O47" s="141"/>
      <c r="P47" s="142"/>
      <c r="Q47" s="82"/>
      <c r="R47" s="143"/>
      <c r="S47" s="83"/>
      <c r="T47" s="83"/>
      <c r="U47" s="83"/>
      <c r="V47" s="55"/>
      <c r="W47" s="58"/>
      <c r="X47" s="67"/>
      <c r="Y47" s="68"/>
      <c r="AA47" s="98"/>
      <c r="AB47" s="127"/>
      <c r="AC47" s="128"/>
      <c r="AD47" s="128"/>
      <c r="AE47" s="129"/>
      <c r="AF47" s="153"/>
      <c r="AG47" s="154"/>
      <c r="AH47" s="155"/>
      <c r="AI47" s="29">
        <v>1</v>
      </c>
      <c r="AJ47" s="6" t="s">
        <v>20</v>
      </c>
      <c r="AK47" s="38">
        <v>4</v>
      </c>
      <c r="AL47" s="37">
        <v>0</v>
      </c>
      <c r="AM47" s="10" t="s">
        <v>20</v>
      </c>
      <c r="AN47" s="30">
        <v>2</v>
      </c>
      <c r="AO47" s="141"/>
      <c r="AP47" s="142"/>
      <c r="AQ47" s="82"/>
      <c r="AR47" s="143"/>
      <c r="AS47" s="83"/>
      <c r="AT47" s="83"/>
      <c r="AU47" s="83"/>
      <c r="AV47" s="55"/>
      <c r="AW47" s="58"/>
      <c r="AX47" s="67"/>
      <c r="AY47" s="68"/>
      <c r="BF47" s="229"/>
      <c r="BG47" s="230"/>
      <c r="BH47" s="230"/>
      <c r="BI47" s="230"/>
      <c r="BJ47" s="230"/>
      <c r="BK47" s="230"/>
      <c r="BL47" s="230"/>
      <c r="BM47" s="230"/>
      <c r="BN47" s="230"/>
      <c r="BO47" s="230"/>
      <c r="BP47" s="230"/>
      <c r="BQ47" s="230"/>
      <c r="BR47" s="230"/>
      <c r="BS47" s="230"/>
      <c r="BT47" s="230"/>
      <c r="BU47" s="230"/>
      <c r="BV47" s="230"/>
      <c r="BW47" s="230"/>
      <c r="BX47" s="230"/>
      <c r="BY47" s="230"/>
      <c r="BZ47" s="230"/>
      <c r="CA47" s="230"/>
      <c r="CB47" s="230"/>
      <c r="CC47" s="230"/>
      <c r="CD47" s="231"/>
    </row>
    <row r="48" spans="1:82" ht="12" customHeight="1">
      <c r="A48" s="98">
        <f>A45+1</f>
        <v>11</v>
      </c>
      <c r="B48" s="99" t="s">
        <v>118</v>
      </c>
      <c r="C48" s="100"/>
      <c r="D48" s="100"/>
      <c r="E48" s="101"/>
      <c r="F48" s="31"/>
      <c r="G48" s="11"/>
      <c r="H48" s="32"/>
      <c r="I48" s="130"/>
      <c r="J48" s="131"/>
      <c r="K48" s="132"/>
      <c r="L48" s="139" t="s">
        <v>36</v>
      </c>
      <c r="M48" s="140"/>
      <c r="N48" s="5"/>
      <c r="O48" s="117">
        <f>COUNTIF(G49:M49,"○")*3+COUNTIF(G49:M49,"△")*1</f>
        <v>0</v>
      </c>
      <c r="P48" s="118"/>
      <c r="Q48" s="76">
        <f>S48-(H50+K50+N50)</f>
        <v>-13</v>
      </c>
      <c r="R48" s="123"/>
      <c r="S48" s="77">
        <f>F50+I50+L50</f>
        <v>0</v>
      </c>
      <c r="T48" s="77"/>
      <c r="U48" s="77"/>
      <c r="V48" s="53">
        <f>1000*O48+100*Q48+S48</f>
        <v>-1300</v>
      </c>
      <c r="W48" s="56">
        <f>RANK(V48,V45:V53)</f>
        <v>3</v>
      </c>
      <c r="X48" s="65"/>
      <c r="Y48" s="66"/>
      <c r="AA48" s="98">
        <f>AA45+1</f>
        <v>29</v>
      </c>
      <c r="AB48" s="99" t="s">
        <v>112</v>
      </c>
      <c r="AC48" s="100"/>
      <c r="AD48" s="100"/>
      <c r="AE48" s="101"/>
      <c r="AF48" s="31"/>
      <c r="AG48" s="11"/>
      <c r="AH48" s="32"/>
      <c r="AI48" s="130"/>
      <c r="AJ48" s="131"/>
      <c r="AK48" s="132"/>
      <c r="AL48" s="139" t="s">
        <v>59</v>
      </c>
      <c r="AM48" s="140"/>
      <c r="AN48" s="5"/>
      <c r="AO48" s="117">
        <f>COUNTIF(AG49:AM49,"○")*3+COUNTIF(AG49:AM49,"△")*1</f>
        <v>3</v>
      </c>
      <c r="AP48" s="118"/>
      <c r="AQ48" s="76">
        <f>AS48-(AH50+AK50+AN50)</f>
        <v>2</v>
      </c>
      <c r="AR48" s="123"/>
      <c r="AS48" s="77">
        <f>AF50+AI50+AL50</f>
        <v>5</v>
      </c>
      <c r="AT48" s="77"/>
      <c r="AU48" s="77"/>
      <c r="AV48" s="53">
        <f>1000*AO48+100*AQ48+AS48</f>
        <v>3205</v>
      </c>
      <c r="AW48" s="56">
        <f>RANK(AV48,AV45:AV53)</f>
        <v>2</v>
      </c>
      <c r="AX48" s="65"/>
      <c r="AY48" s="66"/>
      <c r="BF48" s="229"/>
      <c r="BG48" s="230"/>
      <c r="BH48" s="230"/>
      <c r="BI48" s="230"/>
      <c r="BJ48" s="230"/>
      <c r="BK48" s="230"/>
      <c r="BL48" s="230"/>
      <c r="BM48" s="230"/>
      <c r="BN48" s="230"/>
      <c r="BO48" s="230"/>
      <c r="BP48" s="230"/>
      <c r="BQ48" s="230"/>
      <c r="BR48" s="230"/>
      <c r="BS48" s="230"/>
      <c r="BT48" s="230"/>
      <c r="BU48" s="230"/>
      <c r="BV48" s="230"/>
      <c r="BW48" s="230"/>
      <c r="BX48" s="230"/>
      <c r="BY48" s="230"/>
      <c r="BZ48" s="230"/>
      <c r="CA48" s="230"/>
      <c r="CB48" s="230"/>
      <c r="CC48" s="230"/>
      <c r="CD48" s="231"/>
    </row>
    <row r="49" spans="1:90" ht="12" customHeight="1">
      <c r="A49" s="98"/>
      <c r="B49" s="102"/>
      <c r="C49" s="103"/>
      <c r="D49" s="103"/>
      <c r="E49" s="104"/>
      <c r="F49" s="33"/>
      <c r="G49" s="6" t="str">
        <f>IF(F50&lt;H50,"●",IF(F50&gt;H50,"○",IF(F50=H50,"△")))</f>
        <v>●</v>
      </c>
      <c r="H49" s="34"/>
      <c r="I49" s="133"/>
      <c r="J49" s="134"/>
      <c r="K49" s="135"/>
      <c r="L49" s="27"/>
      <c r="M49" s="6" t="str">
        <f>IF(L50&lt;N50,"●",IF(L50&gt;N50,"○",IF(L50=N50,"△")))</f>
        <v>●</v>
      </c>
      <c r="N49" s="9"/>
      <c r="O49" s="119"/>
      <c r="P49" s="120"/>
      <c r="Q49" s="79"/>
      <c r="R49" s="124"/>
      <c r="S49" s="80"/>
      <c r="T49" s="80"/>
      <c r="U49" s="80"/>
      <c r="V49" s="54"/>
      <c r="W49" s="58"/>
      <c r="X49" s="67"/>
      <c r="Y49" s="68"/>
      <c r="AA49" s="98"/>
      <c r="AB49" s="102"/>
      <c r="AC49" s="103"/>
      <c r="AD49" s="103"/>
      <c r="AE49" s="104"/>
      <c r="AF49" s="33"/>
      <c r="AG49" s="6" t="str">
        <f>IF(AF50&lt;AH50,"●",IF(AF50&gt;AH50,"○",IF(AF50=AH50,"△")))</f>
        <v>○</v>
      </c>
      <c r="AH49" s="34"/>
      <c r="AI49" s="133"/>
      <c r="AJ49" s="134"/>
      <c r="AK49" s="135"/>
      <c r="AL49" s="27"/>
      <c r="AM49" s="6" t="str">
        <f>IF(AL50&lt;AN50,"●",IF(AL50&gt;AN50,"○",IF(AL50=AN50,"△")))</f>
        <v>●</v>
      </c>
      <c r="AN49" s="9"/>
      <c r="AO49" s="119"/>
      <c r="AP49" s="120"/>
      <c r="AQ49" s="79"/>
      <c r="AR49" s="124"/>
      <c r="AS49" s="80"/>
      <c r="AT49" s="80"/>
      <c r="AU49" s="80"/>
      <c r="AV49" s="54"/>
      <c r="AW49" s="58"/>
      <c r="AX49" s="67"/>
      <c r="AY49" s="68"/>
      <c r="BF49" s="229"/>
      <c r="BG49" s="230"/>
      <c r="BH49" s="230"/>
      <c r="BI49" s="230"/>
      <c r="BJ49" s="230"/>
      <c r="BK49" s="230"/>
      <c r="BL49" s="230"/>
      <c r="BM49" s="230"/>
      <c r="BN49" s="230"/>
      <c r="BO49" s="230"/>
      <c r="BP49" s="230"/>
      <c r="BQ49" s="230"/>
      <c r="BR49" s="230"/>
      <c r="BS49" s="230"/>
      <c r="BT49" s="230"/>
      <c r="BU49" s="230"/>
      <c r="BV49" s="230"/>
      <c r="BW49" s="230"/>
      <c r="BX49" s="230"/>
      <c r="BY49" s="230"/>
      <c r="BZ49" s="230"/>
      <c r="CA49" s="230"/>
      <c r="CB49" s="230"/>
      <c r="CC49" s="230"/>
      <c r="CD49" s="231"/>
    </row>
    <row r="50" spans="1:90" ht="12" customHeight="1">
      <c r="A50" s="98"/>
      <c r="B50" s="127"/>
      <c r="C50" s="128"/>
      <c r="D50" s="128"/>
      <c r="E50" s="129"/>
      <c r="F50" s="37">
        <f>K47</f>
        <v>0</v>
      </c>
      <c r="G50" s="6" t="s">
        <v>20</v>
      </c>
      <c r="H50" s="38">
        <f>I47</f>
        <v>5</v>
      </c>
      <c r="I50" s="136"/>
      <c r="J50" s="137"/>
      <c r="K50" s="138"/>
      <c r="L50" s="29">
        <v>0</v>
      </c>
      <c r="M50" s="6" t="s">
        <v>20</v>
      </c>
      <c r="N50" s="30">
        <v>8</v>
      </c>
      <c r="O50" s="141"/>
      <c r="P50" s="142"/>
      <c r="Q50" s="82"/>
      <c r="R50" s="143"/>
      <c r="S50" s="83"/>
      <c r="T50" s="83"/>
      <c r="U50" s="83"/>
      <c r="V50" s="55"/>
      <c r="W50" s="58"/>
      <c r="X50" s="67"/>
      <c r="Y50" s="68"/>
      <c r="AA50" s="98"/>
      <c r="AB50" s="127"/>
      <c r="AC50" s="128"/>
      <c r="AD50" s="128"/>
      <c r="AE50" s="129"/>
      <c r="AF50" s="37">
        <f>AK47</f>
        <v>4</v>
      </c>
      <c r="AG50" s="6" t="s">
        <v>20</v>
      </c>
      <c r="AH50" s="38">
        <f>AI47</f>
        <v>1</v>
      </c>
      <c r="AI50" s="136"/>
      <c r="AJ50" s="137"/>
      <c r="AK50" s="138"/>
      <c r="AL50" s="29">
        <v>1</v>
      </c>
      <c r="AM50" s="6" t="s">
        <v>20</v>
      </c>
      <c r="AN50" s="30">
        <v>2</v>
      </c>
      <c r="AO50" s="141"/>
      <c r="AP50" s="142"/>
      <c r="AQ50" s="82"/>
      <c r="AR50" s="143"/>
      <c r="AS50" s="83"/>
      <c r="AT50" s="83"/>
      <c r="AU50" s="83"/>
      <c r="AV50" s="55"/>
      <c r="AW50" s="58"/>
      <c r="AX50" s="67"/>
      <c r="AY50" s="68"/>
      <c r="BF50" s="229"/>
      <c r="BG50" s="230"/>
      <c r="BH50" s="230"/>
      <c r="BI50" s="230"/>
      <c r="BJ50" s="230"/>
      <c r="BK50" s="230"/>
      <c r="BL50" s="230"/>
      <c r="BM50" s="230"/>
      <c r="BN50" s="230"/>
      <c r="BO50" s="230"/>
      <c r="BP50" s="230"/>
      <c r="BQ50" s="230"/>
      <c r="BR50" s="230"/>
      <c r="BS50" s="230"/>
      <c r="BT50" s="230"/>
      <c r="BU50" s="230"/>
      <c r="BV50" s="230"/>
      <c r="BW50" s="230"/>
      <c r="BX50" s="230"/>
      <c r="BY50" s="230"/>
      <c r="BZ50" s="230"/>
      <c r="CA50" s="230"/>
      <c r="CB50" s="230"/>
      <c r="CC50" s="230"/>
      <c r="CD50" s="231"/>
    </row>
    <row r="51" spans="1:90" ht="12" customHeight="1" thickBot="1">
      <c r="A51" s="98">
        <f t="shared" ref="A51" si="10">A48+1</f>
        <v>12</v>
      </c>
      <c r="B51" s="99" t="s">
        <v>113</v>
      </c>
      <c r="C51" s="100"/>
      <c r="D51" s="100"/>
      <c r="E51" s="101"/>
      <c r="F51" s="31"/>
      <c r="G51" s="11"/>
      <c r="H51" s="32"/>
      <c r="I51" s="31"/>
      <c r="J51" s="11"/>
      <c r="K51" s="32"/>
      <c r="L51" s="108"/>
      <c r="M51" s="109"/>
      <c r="N51" s="110"/>
      <c r="O51" s="117">
        <f>COUNTIF(G52:M52,"○")*3+COUNTIF(G52:M52,"△")*1</f>
        <v>6</v>
      </c>
      <c r="P51" s="118"/>
      <c r="Q51" s="76">
        <f>S51-(H53+K53+N53)</f>
        <v>10</v>
      </c>
      <c r="R51" s="123"/>
      <c r="S51" s="77">
        <f>F53+I53+L53</f>
        <v>10</v>
      </c>
      <c r="T51" s="77"/>
      <c r="U51" s="78"/>
      <c r="V51" s="53">
        <f>1000*O51+100*Q51+S51</f>
        <v>7010</v>
      </c>
      <c r="W51" s="56">
        <f>RANK(V51,V45:V53)</f>
        <v>1</v>
      </c>
      <c r="X51" s="65"/>
      <c r="Y51" s="66"/>
      <c r="AA51" s="98">
        <f t="shared" ref="AA51" si="11">AA48+1</f>
        <v>30</v>
      </c>
      <c r="AB51" s="99" t="s">
        <v>120</v>
      </c>
      <c r="AC51" s="100"/>
      <c r="AD51" s="100"/>
      <c r="AE51" s="101"/>
      <c r="AF51" s="31"/>
      <c r="AG51" s="11"/>
      <c r="AH51" s="32"/>
      <c r="AI51" s="31"/>
      <c r="AJ51" s="11"/>
      <c r="AK51" s="32"/>
      <c r="AL51" s="108"/>
      <c r="AM51" s="109"/>
      <c r="AN51" s="110"/>
      <c r="AO51" s="117">
        <f>COUNTIF(AG52:AM52,"○")*3+COUNTIF(AG52:AM52,"△")*1</f>
        <v>6</v>
      </c>
      <c r="AP51" s="118"/>
      <c r="AQ51" s="76">
        <f>AS51-(AH53+AK53+AN53)</f>
        <v>3</v>
      </c>
      <c r="AR51" s="123"/>
      <c r="AS51" s="77">
        <f>AF53+AI53+AL53</f>
        <v>4</v>
      </c>
      <c r="AT51" s="77"/>
      <c r="AU51" s="78"/>
      <c r="AV51" s="53">
        <f>1000*AO51+100*AQ51+AS51</f>
        <v>6304</v>
      </c>
      <c r="AW51" s="56">
        <f>RANK(AV51,AV45:AV53)</f>
        <v>1</v>
      </c>
      <c r="AX51" s="65"/>
      <c r="AY51" s="66"/>
      <c r="BD51" s="4"/>
      <c r="BF51" s="232"/>
      <c r="BG51" s="233"/>
      <c r="BH51" s="233"/>
      <c r="BI51" s="233"/>
      <c r="BJ51" s="233"/>
      <c r="BK51" s="233"/>
      <c r="BL51" s="233"/>
      <c r="BM51" s="233"/>
      <c r="BN51" s="233"/>
      <c r="BO51" s="233"/>
      <c r="BP51" s="233"/>
      <c r="BQ51" s="233"/>
      <c r="BR51" s="233"/>
      <c r="BS51" s="233"/>
      <c r="BT51" s="233"/>
      <c r="BU51" s="233"/>
      <c r="BV51" s="233"/>
      <c r="BW51" s="233"/>
      <c r="BX51" s="233"/>
      <c r="BY51" s="233"/>
      <c r="BZ51" s="233"/>
      <c r="CA51" s="233"/>
      <c r="CB51" s="233"/>
      <c r="CC51" s="233"/>
      <c r="CD51" s="234"/>
    </row>
    <row r="52" spans="1:90" ht="12" customHeight="1">
      <c r="A52" s="98"/>
      <c r="B52" s="102"/>
      <c r="C52" s="103"/>
      <c r="D52" s="103"/>
      <c r="E52" s="104"/>
      <c r="F52" s="33"/>
      <c r="G52" s="6" t="str">
        <f>IF(F53&lt;H53,"●",IF(F53&gt;H53,"○",IF(F53=H53,"△")))</f>
        <v>○</v>
      </c>
      <c r="H52" s="7"/>
      <c r="I52" s="8"/>
      <c r="J52" s="6" t="str">
        <f>IF(I53&lt;K53,"●",IF(I53&gt;K53,"○",IF(I53=K53,"△")))</f>
        <v>○</v>
      </c>
      <c r="K52" s="34"/>
      <c r="L52" s="111"/>
      <c r="M52" s="112"/>
      <c r="N52" s="113"/>
      <c r="O52" s="119"/>
      <c r="P52" s="120"/>
      <c r="Q52" s="79"/>
      <c r="R52" s="124"/>
      <c r="S52" s="80"/>
      <c r="T52" s="80"/>
      <c r="U52" s="81"/>
      <c r="V52" s="54"/>
      <c r="W52" s="58"/>
      <c r="X52" s="67"/>
      <c r="Y52" s="68"/>
      <c r="AA52" s="98"/>
      <c r="AB52" s="102"/>
      <c r="AC52" s="103"/>
      <c r="AD52" s="103"/>
      <c r="AE52" s="104"/>
      <c r="AF52" s="33"/>
      <c r="AG52" s="6" t="str">
        <f>IF(AF53&lt;AH53,"●",IF(AF53&gt;AH53,"○",IF(AF53=AH53,"△")))</f>
        <v>○</v>
      </c>
      <c r="AH52" s="7"/>
      <c r="AI52" s="8"/>
      <c r="AJ52" s="6" t="str">
        <f>IF(AI53&lt;AK53,"●",IF(AI53&gt;AK53,"○",IF(AI53=AK53,"△")))</f>
        <v>○</v>
      </c>
      <c r="AK52" s="34"/>
      <c r="AL52" s="111"/>
      <c r="AM52" s="112"/>
      <c r="AN52" s="113"/>
      <c r="AO52" s="119"/>
      <c r="AP52" s="120"/>
      <c r="AQ52" s="79"/>
      <c r="AR52" s="124"/>
      <c r="AS52" s="80"/>
      <c r="AT52" s="80"/>
      <c r="AU52" s="81"/>
      <c r="AV52" s="54"/>
      <c r="AW52" s="58"/>
      <c r="AX52" s="67"/>
      <c r="AY52" s="68"/>
      <c r="BD52" s="3"/>
      <c r="BH52" s="4"/>
    </row>
    <row r="53" spans="1:90" ht="12" customHeight="1" thickBot="1">
      <c r="A53" s="98"/>
      <c r="B53" s="105"/>
      <c r="C53" s="106"/>
      <c r="D53" s="106"/>
      <c r="E53" s="107"/>
      <c r="F53" s="42">
        <f>N47</f>
        <v>2</v>
      </c>
      <c r="G53" s="43" t="s">
        <v>20</v>
      </c>
      <c r="H53" s="44">
        <f>L47</f>
        <v>0</v>
      </c>
      <c r="I53" s="42">
        <f>N50</f>
        <v>8</v>
      </c>
      <c r="J53" s="43" t="s">
        <v>20</v>
      </c>
      <c r="K53" s="44">
        <f>L50</f>
        <v>0</v>
      </c>
      <c r="L53" s="114"/>
      <c r="M53" s="115"/>
      <c r="N53" s="116"/>
      <c r="O53" s="121"/>
      <c r="P53" s="122"/>
      <c r="Q53" s="125"/>
      <c r="R53" s="126"/>
      <c r="S53" s="89"/>
      <c r="T53" s="89"/>
      <c r="U53" s="90"/>
      <c r="V53" s="69"/>
      <c r="W53" s="70"/>
      <c r="X53" s="71"/>
      <c r="Y53" s="72"/>
      <c r="AA53" s="98"/>
      <c r="AB53" s="105"/>
      <c r="AC53" s="106"/>
      <c r="AD53" s="106"/>
      <c r="AE53" s="107"/>
      <c r="AF53" s="35">
        <f>AN47</f>
        <v>2</v>
      </c>
      <c r="AG53" s="12" t="s">
        <v>20</v>
      </c>
      <c r="AH53" s="36">
        <f>AL47</f>
        <v>0</v>
      </c>
      <c r="AI53" s="35">
        <f>AN50</f>
        <v>2</v>
      </c>
      <c r="AJ53" s="12" t="s">
        <v>20</v>
      </c>
      <c r="AK53" s="36">
        <f>AL50</f>
        <v>1</v>
      </c>
      <c r="AL53" s="150"/>
      <c r="AM53" s="151"/>
      <c r="AN53" s="152"/>
      <c r="AO53" s="121"/>
      <c r="AP53" s="122"/>
      <c r="AQ53" s="125"/>
      <c r="AR53" s="126"/>
      <c r="AS53" s="89"/>
      <c r="AT53" s="89"/>
      <c r="AU53" s="90"/>
      <c r="AV53" s="69"/>
      <c r="AW53" s="70"/>
      <c r="AX53" s="71"/>
      <c r="AY53" s="72"/>
    </row>
    <row r="54" spans="1:90" ht="12" customHeight="1" thickBot="1">
      <c r="BF54" s="235" t="s">
        <v>97</v>
      </c>
      <c r="BG54" s="236"/>
      <c r="BH54" s="236"/>
      <c r="BI54" s="236"/>
      <c r="BJ54" s="236"/>
      <c r="BK54" s="236"/>
      <c r="BL54" s="236"/>
      <c r="BM54" s="236"/>
      <c r="BN54" s="236"/>
      <c r="BO54" s="236"/>
      <c r="BP54" s="236"/>
      <c r="BQ54" s="236"/>
      <c r="BR54" s="236"/>
      <c r="BS54" s="236"/>
      <c r="BT54" s="236"/>
      <c r="BU54" s="236"/>
      <c r="BV54" s="236"/>
      <c r="BW54" s="236"/>
      <c r="BX54" s="236"/>
      <c r="BY54" s="236"/>
      <c r="BZ54" s="236"/>
      <c r="CA54" s="236"/>
      <c r="CB54" s="236"/>
      <c r="CC54" s="236"/>
      <c r="CD54" s="236"/>
      <c r="CE54" s="236"/>
      <c r="CF54" s="236"/>
      <c r="CG54" s="236"/>
      <c r="CH54" s="236"/>
      <c r="CI54" s="236"/>
      <c r="CJ54" s="237"/>
    </row>
    <row r="55" spans="1:90" ht="12" customHeight="1" thickBot="1">
      <c r="A55" s="3"/>
      <c r="B55" s="156" t="s">
        <v>2</v>
      </c>
      <c r="C55" s="157"/>
      <c r="D55" s="157"/>
      <c r="E55" s="157"/>
      <c r="F55" s="157"/>
      <c r="G55" s="157"/>
      <c r="H55" s="157"/>
      <c r="I55" s="158" t="s">
        <v>79</v>
      </c>
      <c r="J55" s="158"/>
      <c r="K55" s="158"/>
      <c r="L55" s="158"/>
      <c r="M55" s="158"/>
      <c r="N55" s="158"/>
      <c r="O55" s="158"/>
      <c r="P55" s="158"/>
      <c r="Q55" s="158"/>
      <c r="R55" s="3"/>
      <c r="S55" s="3"/>
      <c r="T55" s="3"/>
      <c r="U55" s="3"/>
      <c r="V55" s="3"/>
      <c r="W55" s="3"/>
      <c r="X55" s="1"/>
      <c r="AA55" s="3"/>
      <c r="AB55" s="166" t="s">
        <v>82</v>
      </c>
      <c r="AC55" s="157"/>
      <c r="AD55" s="157"/>
      <c r="AE55" s="157"/>
      <c r="AF55" s="157"/>
      <c r="AG55" s="157"/>
      <c r="AH55" s="157"/>
      <c r="AI55" s="158" t="s">
        <v>132</v>
      </c>
      <c r="AJ55" s="158"/>
      <c r="AK55" s="158"/>
      <c r="AL55" s="158"/>
      <c r="AM55" s="158"/>
      <c r="AN55" s="158"/>
      <c r="AO55" s="158"/>
      <c r="AP55" s="158"/>
      <c r="AQ55" s="158"/>
      <c r="AR55" s="3"/>
      <c r="AS55" s="3"/>
      <c r="AT55" s="3"/>
      <c r="AU55" s="3"/>
      <c r="AV55" s="3"/>
      <c r="AW55" s="3"/>
      <c r="AX55" s="1"/>
      <c r="BF55" s="238"/>
      <c r="BG55" s="239"/>
      <c r="BH55" s="239"/>
      <c r="BI55" s="239"/>
      <c r="BJ55" s="239"/>
      <c r="BK55" s="239"/>
      <c r="BL55" s="239"/>
      <c r="BM55" s="239"/>
      <c r="BN55" s="239"/>
      <c r="BO55" s="239"/>
      <c r="BP55" s="239"/>
      <c r="BQ55" s="239"/>
      <c r="BR55" s="239"/>
      <c r="BS55" s="239"/>
      <c r="BT55" s="239"/>
      <c r="BU55" s="239"/>
      <c r="BV55" s="239"/>
      <c r="BW55" s="239"/>
      <c r="BX55" s="239"/>
      <c r="BY55" s="239"/>
      <c r="BZ55" s="239"/>
      <c r="CA55" s="239"/>
      <c r="CB55" s="239"/>
      <c r="CC55" s="239"/>
      <c r="CD55" s="239"/>
      <c r="CE55" s="239"/>
      <c r="CF55" s="239"/>
      <c r="CG55" s="239"/>
      <c r="CH55" s="239"/>
      <c r="CI55" s="239"/>
      <c r="CJ55" s="240"/>
    </row>
    <row r="56" spans="1:90" ht="12" customHeight="1">
      <c r="A56" s="3"/>
      <c r="B56" s="159"/>
      <c r="C56" s="95"/>
      <c r="D56" s="95"/>
      <c r="E56" s="160"/>
      <c r="F56" s="94" t="str">
        <f>B57</f>
        <v>帯広Ｊｒ</v>
      </c>
      <c r="G56" s="95"/>
      <c r="H56" s="160"/>
      <c r="I56" s="94" t="str">
        <f>B60</f>
        <v>音更ユニオン</v>
      </c>
      <c r="J56" s="95"/>
      <c r="K56" s="160"/>
      <c r="L56" s="94" t="str">
        <f>B63</f>
        <v>プログレッソ</v>
      </c>
      <c r="M56" s="95"/>
      <c r="N56" s="160"/>
      <c r="O56" s="94" t="s">
        <v>3</v>
      </c>
      <c r="P56" s="160"/>
      <c r="Q56" s="94" t="s">
        <v>4</v>
      </c>
      <c r="R56" s="160"/>
      <c r="S56" s="94" t="s">
        <v>5</v>
      </c>
      <c r="T56" s="95"/>
      <c r="U56" s="160"/>
      <c r="V56" s="94" t="s">
        <v>6</v>
      </c>
      <c r="W56" s="95"/>
      <c r="X56" s="95"/>
      <c r="Y56" s="97"/>
      <c r="AA56" s="3"/>
      <c r="AB56" s="161"/>
      <c r="AC56" s="162"/>
      <c r="AD56" s="162"/>
      <c r="AE56" s="163"/>
      <c r="AF56" s="164" t="str">
        <f>AB57</f>
        <v>豊成</v>
      </c>
      <c r="AG56" s="162"/>
      <c r="AH56" s="163"/>
      <c r="AI56" s="164" t="str">
        <f>AB60</f>
        <v>若葉</v>
      </c>
      <c r="AJ56" s="162"/>
      <c r="AK56" s="163"/>
      <c r="AL56" s="164" t="str">
        <f>AB63</f>
        <v>オンオール</v>
      </c>
      <c r="AM56" s="162"/>
      <c r="AN56" s="163"/>
      <c r="AO56" s="164" t="str">
        <f>AB66</f>
        <v>鈴蘭</v>
      </c>
      <c r="AP56" s="162"/>
      <c r="AQ56" s="163"/>
      <c r="AR56" s="164" t="s">
        <v>3</v>
      </c>
      <c r="AS56" s="163"/>
      <c r="AT56" s="164" t="s">
        <v>4</v>
      </c>
      <c r="AU56" s="162"/>
      <c r="AV56" s="163"/>
      <c r="AW56" s="164" t="s">
        <v>5</v>
      </c>
      <c r="AX56" s="162"/>
      <c r="AY56" s="163"/>
      <c r="AZ56" s="73" t="s">
        <v>83</v>
      </c>
      <c r="BA56" s="74"/>
      <c r="BB56" s="75"/>
      <c r="BF56" s="238"/>
      <c r="BG56" s="239"/>
      <c r="BH56" s="239"/>
      <c r="BI56" s="239"/>
      <c r="BJ56" s="239"/>
      <c r="BK56" s="239"/>
      <c r="BL56" s="239"/>
      <c r="BM56" s="239"/>
      <c r="BN56" s="239"/>
      <c r="BO56" s="239"/>
      <c r="BP56" s="239"/>
      <c r="BQ56" s="239"/>
      <c r="BR56" s="239"/>
      <c r="BS56" s="239"/>
      <c r="BT56" s="239"/>
      <c r="BU56" s="239"/>
      <c r="BV56" s="239"/>
      <c r="BW56" s="239"/>
      <c r="BX56" s="239"/>
      <c r="BY56" s="239"/>
      <c r="BZ56" s="239"/>
      <c r="CA56" s="239"/>
      <c r="CB56" s="239"/>
      <c r="CC56" s="239"/>
      <c r="CD56" s="239"/>
      <c r="CE56" s="239"/>
      <c r="CF56" s="239"/>
      <c r="CG56" s="239"/>
      <c r="CH56" s="239"/>
      <c r="CI56" s="239"/>
      <c r="CJ56" s="240"/>
    </row>
    <row r="57" spans="1:90" ht="12" customHeight="1">
      <c r="A57" s="98">
        <v>13</v>
      </c>
      <c r="B57" s="99" t="s">
        <v>107</v>
      </c>
      <c r="C57" s="100"/>
      <c r="D57" s="100"/>
      <c r="E57" s="101"/>
      <c r="F57" s="108"/>
      <c r="G57" s="109"/>
      <c r="H57" s="110"/>
      <c r="I57" s="139" t="s">
        <v>44</v>
      </c>
      <c r="J57" s="140"/>
      <c r="K57" s="5"/>
      <c r="L57" s="139" t="s">
        <v>43</v>
      </c>
      <c r="M57" s="140"/>
      <c r="N57" s="5"/>
      <c r="O57" s="117">
        <f>COUNTIF(G58:M58,"○")*3+COUNTIF(G58:M58,"△")*1</f>
        <v>0</v>
      </c>
      <c r="P57" s="118"/>
      <c r="Q57" s="76">
        <f>S57-(H59+K59+N59)</f>
        <v>-4</v>
      </c>
      <c r="R57" s="123"/>
      <c r="S57" s="77">
        <f>F59+I59+L59</f>
        <v>0</v>
      </c>
      <c r="T57" s="77"/>
      <c r="U57" s="77"/>
      <c r="V57" s="53">
        <f>1000*O57+100*Q57+S57</f>
        <v>-400</v>
      </c>
      <c r="W57" s="56">
        <f>RANK(V57,V57:V65)</f>
        <v>3</v>
      </c>
      <c r="X57" s="65"/>
      <c r="Y57" s="66"/>
      <c r="AA57" s="144">
        <v>31</v>
      </c>
      <c r="AB57" s="145" t="s">
        <v>123</v>
      </c>
      <c r="AC57" s="100"/>
      <c r="AD57" s="100"/>
      <c r="AE57" s="101"/>
      <c r="AF57" s="108"/>
      <c r="AG57" s="109"/>
      <c r="AH57" s="110"/>
      <c r="AI57" s="139" t="s">
        <v>62</v>
      </c>
      <c r="AJ57" s="140"/>
      <c r="AK57" s="5"/>
      <c r="AL57" s="139" t="s">
        <v>61</v>
      </c>
      <c r="AM57" s="140"/>
      <c r="AN57" s="5"/>
      <c r="AO57" s="139" t="s">
        <v>60</v>
      </c>
      <c r="AP57" s="140"/>
      <c r="AQ57" s="26"/>
      <c r="AR57" s="117">
        <f>COUNTIF(AG58:AP58,"○")*3+COUNTIF(AG58:AP58,"△")*1</f>
        <v>0</v>
      </c>
      <c r="AS57" s="118"/>
      <c r="AT57" s="76">
        <f>AW57-(AH59+AK59+AN59+AQ59)</f>
        <v>-17</v>
      </c>
      <c r="AU57" s="77"/>
      <c r="AV57" s="78"/>
      <c r="AW57" s="76">
        <f>AF59+AI59+AL59+AO59</f>
        <v>3</v>
      </c>
      <c r="AX57" s="77"/>
      <c r="AY57" s="78"/>
      <c r="AZ57" s="53">
        <f>1000*AR57+100*AT57+AW57</f>
        <v>-1697</v>
      </c>
      <c r="BA57" s="56">
        <f>RANK(AZ57,AZ57:AZ68)</f>
        <v>4</v>
      </c>
      <c r="BB57" s="57"/>
      <c r="BF57" s="238"/>
      <c r="BG57" s="239"/>
      <c r="BH57" s="239"/>
      <c r="BI57" s="239"/>
      <c r="BJ57" s="239"/>
      <c r="BK57" s="239"/>
      <c r="BL57" s="239"/>
      <c r="BM57" s="239"/>
      <c r="BN57" s="239"/>
      <c r="BO57" s="239"/>
      <c r="BP57" s="239"/>
      <c r="BQ57" s="239"/>
      <c r="BR57" s="239"/>
      <c r="BS57" s="239"/>
      <c r="BT57" s="239"/>
      <c r="BU57" s="239"/>
      <c r="BV57" s="239"/>
      <c r="BW57" s="239"/>
      <c r="BX57" s="239"/>
      <c r="BY57" s="239"/>
      <c r="BZ57" s="239"/>
      <c r="CA57" s="239"/>
      <c r="CB57" s="239"/>
      <c r="CC57" s="239"/>
      <c r="CD57" s="239"/>
      <c r="CE57" s="239"/>
      <c r="CF57" s="239"/>
      <c r="CG57" s="239"/>
      <c r="CH57" s="239"/>
      <c r="CI57" s="239"/>
      <c r="CJ57" s="240"/>
    </row>
    <row r="58" spans="1:90" ht="12" customHeight="1">
      <c r="A58" s="98"/>
      <c r="B58" s="102"/>
      <c r="C58" s="103"/>
      <c r="D58" s="103"/>
      <c r="E58" s="104"/>
      <c r="F58" s="111"/>
      <c r="G58" s="112"/>
      <c r="H58" s="113"/>
      <c r="I58" s="27"/>
      <c r="J58" s="6" t="str">
        <f>IF(I59&lt;K59,"●",IF(I59&gt;K59,"○",IF(I59=K59,"△")))</f>
        <v>●</v>
      </c>
      <c r="K58" s="7"/>
      <c r="L58" s="8"/>
      <c r="M58" s="6" t="str">
        <f>IF(L59&lt;N59,"●",IF(L59&gt;N59,"○",IF(L59=N59,"△")))</f>
        <v>●</v>
      </c>
      <c r="N58" s="9"/>
      <c r="O58" s="119"/>
      <c r="P58" s="120"/>
      <c r="Q58" s="79"/>
      <c r="R58" s="124"/>
      <c r="S58" s="80"/>
      <c r="T58" s="80"/>
      <c r="U58" s="80"/>
      <c r="V58" s="54"/>
      <c r="W58" s="58"/>
      <c r="X58" s="67"/>
      <c r="Y58" s="68"/>
      <c r="AA58" s="144"/>
      <c r="AB58" s="146"/>
      <c r="AC58" s="103"/>
      <c r="AD58" s="103"/>
      <c r="AE58" s="104"/>
      <c r="AF58" s="111"/>
      <c r="AG58" s="112"/>
      <c r="AH58" s="113"/>
      <c r="AI58" s="27"/>
      <c r="AJ58" s="6" t="str">
        <f>IF(AI59&lt;AK59,"●",IF(AI59&gt;AK59,"○",IF(AI59=AK59,"△")))</f>
        <v>●</v>
      </c>
      <c r="AK58" s="7"/>
      <c r="AL58" s="8"/>
      <c r="AM58" s="6" t="str">
        <f>IF(AL59&lt;AN59,"●",IF(AL59&gt;AN59,"○",IF(AL59=AN59,"△")))</f>
        <v>●</v>
      </c>
      <c r="AN58" s="7"/>
      <c r="AO58" s="8"/>
      <c r="AP58" s="6" t="str">
        <f>IF(AO59&lt;AQ59,"●",IF(AO59&gt;AQ59,"○",IF(AO59=AQ59,"△")))</f>
        <v>●</v>
      </c>
      <c r="AQ58" s="34"/>
      <c r="AR58" s="119"/>
      <c r="AS58" s="120"/>
      <c r="AT58" s="79"/>
      <c r="AU58" s="80"/>
      <c r="AV58" s="81"/>
      <c r="AW58" s="79"/>
      <c r="AX58" s="80"/>
      <c r="AY58" s="81"/>
      <c r="AZ58" s="54"/>
      <c r="BA58" s="58"/>
      <c r="BB58" s="59"/>
      <c r="BF58" s="238"/>
      <c r="BG58" s="239"/>
      <c r="BH58" s="239"/>
      <c r="BI58" s="239"/>
      <c r="BJ58" s="239"/>
      <c r="BK58" s="239"/>
      <c r="BL58" s="239"/>
      <c r="BM58" s="239"/>
      <c r="BN58" s="239"/>
      <c r="BO58" s="239"/>
      <c r="BP58" s="239"/>
      <c r="BQ58" s="239"/>
      <c r="BR58" s="239"/>
      <c r="BS58" s="239"/>
      <c r="BT58" s="239"/>
      <c r="BU58" s="239"/>
      <c r="BV58" s="239"/>
      <c r="BW58" s="239"/>
      <c r="BX58" s="239"/>
      <c r="BY58" s="239"/>
      <c r="BZ58" s="239"/>
      <c r="CA58" s="239"/>
      <c r="CB58" s="239"/>
      <c r="CC58" s="239"/>
      <c r="CD58" s="239"/>
      <c r="CE58" s="239"/>
      <c r="CF58" s="239"/>
      <c r="CG58" s="239"/>
      <c r="CH58" s="239"/>
      <c r="CI58" s="239"/>
      <c r="CJ58" s="240"/>
    </row>
    <row r="59" spans="1:90" ht="12" customHeight="1" thickBot="1">
      <c r="A59" s="98"/>
      <c r="B59" s="127"/>
      <c r="C59" s="128"/>
      <c r="D59" s="128"/>
      <c r="E59" s="129"/>
      <c r="F59" s="153"/>
      <c r="G59" s="154"/>
      <c r="H59" s="155"/>
      <c r="I59" s="29">
        <v>0</v>
      </c>
      <c r="J59" s="6" t="s">
        <v>20</v>
      </c>
      <c r="K59" s="38">
        <v>3</v>
      </c>
      <c r="L59" s="37">
        <v>0</v>
      </c>
      <c r="M59" s="10" t="s">
        <v>20</v>
      </c>
      <c r="N59" s="30">
        <v>1</v>
      </c>
      <c r="O59" s="141"/>
      <c r="P59" s="142"/>
      <c r="Q59" s="82"/>
      <c r="R59" s="143"/>
      <c r="S59" s="83"/>
      <c r="T59" s="83"/>
      <c r="U59" s="83"/>
      <c r="V59" s="55"/>
      <c r="W59" s="58"/>
      <c r="X59" s="67"/>
      <c r="Y59" s="68"/>
      <c r="AA59" s="144"/>
      <c r="AB59" s="165"/>
      <c r="AC59" s="128"/>
      <c r="AD59" s="128"/>
      <c r="AE59" s="129"/>
      <c r="AF59" s="153"/>
      <c r="AG59" s="154"/>
      <c r="AH59" s="155"/>
      <c r="AI59" s="29">
        <v>1</v>
      </c>
      <c r="AJ59" s="6" t="s">
        <v>20</v>
      </c>
      <c r="AK59" s="38">
        <v>8</v>
      </c>
      <c r="AL59" s="37">
        <v>2</v>
      </c>
      <c r="AM59" s="10" t="s">
        <v>20</v>
      </c>
      <c r="AN59" s="38">
        <v>4</v>
      </c>
      <c r="AO59" s="37">
        <v>0</v>
      </c>
      <c r="AP59" s="6" t="s">
        <v>20</v>
      </c>
      <c r="AQ59" s="38">
        <v>8</v>
      </c>
      <c r="AR59" s="141"/>
      <c r="AS59" s="142"/>
      <c r="AT59" s="82"/>
      <c r="AU59" s="83"/>
      <c r="AV59" s="84"/>
      <c r="AW59" s="82"/>
      <c r="AX59" s="83"/>
      <c r="AY59" s="84"/>
      <c r="AZ59" s="55"/>
      <c r="BA59" s="60"/>
      <c r="BB59" s="61"/>
      <c r="BF59" s="241"/>
      <c r="BG59" s="242"/>
      <c r="BH59" s="242"/>
      <c r="BI59" s="242"/>
      <c r="BJ59" s="242"/>
      <c r="BK59" s="242"/>
      <c r="BL59" s="242"/>
      <c r="BM59" s="242"/>
      <c r="BN59" s="242"/>
      <c r="BO59" s="242"/>
      <c r="BP59" s="242"/>
      <c r="BQ59" s="242"/>
      <c r="BR59" s="242"/>
      <c r="BS59" s="242"/>
      <c r="BT59" s="242"/>
      <c r="BU59" s="242"/>
      <c r="BV59" s="242"/>
      <c r="BW59" s="242"/>
      <c r="BX59" s="242"/>
      <c r="BY59" s="242"/>
      <c r="BZ59" s="242"/>
      <c r="CA59" s="242"/>
      <c r="CB59" s="242"/>
      <c r="CC59" s="242"/>
      <c r="CD59" s="242"/>
      <c r="CE59" s="242"/>
      <c r="CF59" s="242"/>
      <c r="CG59" s="242"/>
      <c r="CH59" s="242"/>
      <c r="CI59" s="242"/>
      <c r="CJ59" s="243"/>
    </row>
    <row r="60" spans="1:90" ht="12" customHeight="1">
      <c r="A60" s="98">
        <f>A57+1</f>
        <v>14</v>
      </c>
      <c r="B60" s="99" t="s">
        <v>106</v>
      </c>
      <c r="C60" s="100"/>
      <c r="D60" s="100"/>
      <c r="E60" s="101"/>
      <c r="F60" s="31"/>
      <c r="G60" s="11"/>
      <c r="H60" s="32"/>
      <c r="I60" s="130"/>
      <c r="J60" s="131"/>
      <c r="K60" s="132"/>
      <c r="L60" s="139" t="s">
        <v>42</v>
      </c>
      <c r="M60" s="140"/>
      <c r="N60" s="5"/>
      <c r="O60" s="117">
        <f>COUNTIF(G61:M61,"○")*3+COUNTIF(G61:M61,"△")*1</f>
        <v>3</v>
      </c>
      <c r="P60" s="118"/>
      <c r="Q60" s="76">
        <f>S60-(H62+K62+N62)</f>
        <v>2</v>
      </c>
      <c r="R60" s="123"/>
      <c r="S60" s="77">
        <f>F62+I62+L62</f>
        <v>3</v>
      </c>
      <c r="T60" s="77"/>
      <c r="U60" s="77"/>
      <c r="V60" s="53">
        <f>1000*O60+100*Q60+S60</f>
        <v>3203</v>
      </c>
      <c r="W60" s="56">
        <f>RANK(V60,V57:V65)</f>
        <v>2</v>
      </c>
      <c r="X60" s="65"/>
      <c r="Y60" s="66"/>
      <c r="AA60" s="144">
        <f>AA57+1</f>
        <v>32</v>
      </c>
      <c r="AB60" s="145" t="s">
        <v>108</v>
      </c>
      <c r="AC60" s="100"/>
      <c r="AD60" s="100"/>
      <c r="AE60" s="101"/>
      <c r="AF60" s="31"/>
      <c r="AG60" s="11"/>
      <c r="AH60" s="32"/>
      <c r="AI60" s="130"/>
      <c r="AJ60" s="131"/>
      <c r="AK60" s="132"/>
      <c r="AL60" s="139" t="s">
        <v>68</v>
      </c>
      <c r="AM60" s="140"/>
      <c r="AN60" s="5"/>
      <c r="AO60" s="139" t="s">
        <v>67</v>
      </c>
      <c r="AP60" s="140"/>
      <c r="AQ60" s="26"/>
      <c r="AR60" s="117">
        <f t="shared" ref="AR60" si="12">COUNTIF(AG61:AP61,"○")*3+COUNTIF(AG61:AP61,"△")*1</f>
        <v>9</v>
      </c>
      <c r="AS60" s="118"/>
      <c r="AT60" s="76">
        <f t="shared" ref="AT60" si="13">AW60-(AH62+AK62+AN62+AQ62)</f>
        <v>17</v>
      </c>
      <c r="AU60" s="77"/>
      <c r="AV60" s="78"/>
      <c r="AW60" s="76">
        <f t="shared" ref="AW60" si="14">AF62+AI62+AL62+AO62</f>
        <v>18</v>
      </c>
      <c r="AX60" s="77"/>
      <c r="AY60" s="78"/>
      <c r="AZ60" s="53">
        <f t="shared" ref="AZ60" si="15">1000*AR60+100*AT60+AW60</f>
        <v>10718</v>
      </c>
      <c r="BA60" s="56">
        <f>RANK(AZ60,AZ57:AZ68)</f>
        <v>1</v>
      </c>
      <c r="BB60" s="57"/>
    </row>
    <row r="61" spans="1:90" ht="12" customHeight="1">
      <c r="A61" s="98"/>
      <c r="B61" s="102"/>
      <c r="C61" s="103"/>
      <c r="D61" s="103"/>
      <c r="E61" s="104"/>
      <c r="F61" s="33"/>
      <c r="G61" s="6" t="str">
        <f>IF(F62&lt;H62,"●",IF(F62&gt;H62,"○",IF(F62=H62,"△")))</f>
        <v>○</v>
      </c>
      <c r="H61" s="34"/>
      <c r="I61" s="133"/>
      <c r="J61" s="134"/>
      <c r="K61" s="135"/>
      <c r="L61" s="27"/>
      <c r="M61" s="6" t="str">
        <f>IF(L62&lt;N62,"●",IF(L62&gt;N62,"○",IF(L62=N62,"△")))</f>
        <v>●</v>
      </c>
      <c r="N61" s="9"/>
      <c r="O61" s="119"/>
      <c r="P61" s="120"/>
      <c r="Q61" s="79"/>
      <c r="R61" s="124"/>
      <c r="S61" s="80"/>
      <c r="T61" s="80"/>
      <c r="U61" s="80"/>
      <c r="V61" s="54"/>
      <c r="W61" s="58"/>
      <c r="X61" s="67"/>
      <c r="Y61" s="68"/>
      <c r="AA61" s="144"/>
      <c r="AB61" s="146"/>
      <c r="AC61" s="103"/>
      <c r="AD61" s="103"/>
      <c r="AE61" s="104"/>
      <c r="AF61" s="33"/>
      <c r="AG61" s="6" t="str">
        <f>IF(AF62&lt;AH62,"●",IF(AF62&gt;AH62,"○",IF(AF62=AH62,"△")))</f>
        <v>○</v>
      </c>
      <c r="AH61" s="34"/>
      <c r="AI61" s="133"/>
      <c r="AJ61" s="134"/>
      <c r="AK61" s="135"/>
      <c r="AL61" s="27"/>
      <c r="AM61" s="6" t="str">
        <f>IF(AL62&lt;AN62,"●",IF(AL62&gt;AN62,"○",IF(AL62=AN62,"△")))</f>
        <v>○</v>
      </c>
      <c r="AN61" s="7"/>
      <c r="AO61" s="45"/>
      <c r="AP61" s="6" t="str">
        <f>IF(AO62&lt;AQ62,"●",IF(AO62&gt;AQ62,"○",IF(AO62=AQ62,"△")))</f>
        <v>○</v>
      </c>
      <c r="AQ61" s="34"/>
      <c r="AR61" s="119"/>
      <c r="AS61" s="120"/>
      <c r="AT61" s="79"/>
      <c r="AU61" s="80"/>
      <c r="AV61" s="81"/>
      <c r="AW61" s="79"/>
      <c r="AX61" s="80"/>
      <c r="AY61" s="81"/>
      <c r="AZ61" s="54"/>
      <c r="BA61" s="58"/>
      <c r="BB61" s="59"/>
    </row>
    <row r="62" spans="1:90" ht="12" customHeight="1" thickBot="1">
      <c r="A62" s="98"/>
      <c r="B62" s="127"/>
      <c r="C62" s="128"/>
      <c r="D62" s="128"/>
      <c r="E62" s="129"/>
      <c r="F62" s="37">
        <f>K59</f>
        <v>3</v>
      </c>
      <c r="G62" s="6" t="s">
        <v>20</v>
      </c>
      <c r="H62" s="38">
        <f>I59</f>
        <v>0</v>
      </c>
      <c r="I62" s="136"/>
      <c r="J62" s="137"/>
      <c r="K62" s="138"/>
      <c r="L62" s="29">
        <v>0</v>
      </c>
      <c r="M62" s="6" t="s">
        <v>20</v>
      </c>
      <c r="N62" s="30">
        <v>1</v>
      </c>
      <c r="O62" s="141"/>
      <c r="P62" s="142"/>
      <c r="Q62" s="82"/>
      <c r="R62" s="143"/>
      <c r="S62" s="83"/>
      <c r="T62" s="83"/>
      <c r="U62" s="83"/>
      <c r="V62" s="55"/>
      <c r="W62" s="58"/>
      <c r="X62" s="67"/>
      <c r="Y62" s="68"/>
      <c r="AA62" s="144"/>
      <c r="AB62" s="165"/>
      <c r="AC62" s="128"/>
      <c r="AD62" s="128"/>
      <c r="AE62" s="129"/>
      <c r="AF62" s="37">
        <f>AK59</f>
        <v>8</v>
      </c>
      <c r="AG62" s="6" t="s">
        <v>20</v>
      </c>
      <c r="AH62" s="38">
        <f>AI59</f>
        <v>1</v>
      </c>
      <c r="AI62" s="136"/>
      <c r="AJ62" s="137"/>
      <c r="AK62" s="138"/>
      <c r="AL62" s="29">
        <v>9</v>
      </c>
      <c r="AM62" s="6" t="s">
        <v>20</v>
      </c>
      <c r="AN62" s="38">
        <v>0</v>
      </c>
      <c r="AO62" s="37">
        <v>1</v>
      </c>
      <c r="AP62" s="6" t="s">
        <v>20</v>
      </c>
      <c r="AQ62" s="38">
        <v>0</v>
      </c>
      <c r="AR62" s="141"/>
      <c r="AS62" s="142"/>
      <c r="AT62" s="82"/>
      <c r="AU62" s="83"/>
      <c r="AV62" s="84"/>
      <c r="AW62" s="82"/>
      <c r="AX62" s="83"/>
      <c r="AY62" s="84"/>
      <c r="AZ62" s="55"/>
      <c r="BA62" s="60"/>
      <c r="BB62" s="61"/>
    </row>
    <row r="63" spans="1:90" ht="12" customHeight="1">
      <c r="A63" s="98">
        <f t="shared" ref="A63" si="16">A60+1</f>
        <v>15</v>
      </c>
      <c r="B63" s="99" t="s">
        <v>122</v>
      </c>
      <c r="C63" s="100"/>
      <c r="D63" s="100"/>
      <c r="E63" s="101"/>
      <c r="F63" s="31"/>
      <c r="G63" s="11"/>
      <c r="H63" s="32"/>
      <c r="I63" s="31"/>
      <c r="J63" s="11"/>
      <c r="K63" s="32"/>
      <c r="L63" s="108"/>
      <c r="M63" s="109"/>
      <c r="N63" s="110"/>
      <c r="O63" s="117">
        <f>COUNTIF(G64:M64,"○")*3+COUNTIF(G64:M64,"△")*1</f>
        <v>6</v>
      </c>
      <c r="P63" s="118"/>
      <c r="Q63" s="76">
        <f>S63-(H65+K65+N65)</f>
        <v>2</v>
      </c>
      <c r="R63" s="123"/>
      <c r="S63" s="77">
        <f>F65+I65+L65</f>
        <v>2</v>
      </c>
      <c r="T63" s="77"/>
      <c r="U63" s="78"/>
      <c r="V63" s="53">
        <f>1000*O63+100*Q63+S63</f>
        <v>6202</v>
      </c>
      <c r="W63" s="56">
        <f>RANK(V63,V57:V65)</f>
        <v>1</v>
      </c>
      <c r="X63" s="65"/>
      <c r="Y63" s="66"/>
      <c r="AA63" s="144">
        <f t="shared" ref="AA63" si="17">AA60+1</f>
        <v>33</v>
      </c>
      <c r="AB63" s="145" t="s">
        <v>98</v>
      </c>
      <c r="AC63" s="100"/>
      <c r="AD63" s="100"/>
      <c r="AE63" s="101"/>
      <c r="AF63" s="31"/>
      <c r="AG63" s="11"/>
      <c r="AH63" s="32"/>
      <c r="AI63" s="31"/>
      <c r="AJ63" s="11"/>
      <c r="AK63" s="32"/>
      <c r="AL63" s="108"/>
      <c r="AM63" s="109"/>
      <c r="AN63" s="110"/>
      <c r="AO63" s="139" t="s">
        <v>66</v>
      </c>
      <c r="AP63" s="140"/>
      <c r="AQ63" s="26"/>
      <c r="AR63" s="117">
        <f t="shared" ref="AR63" si="18">COUNTIF(AG64:AP64,"○")*3+COUNTIF(AG64:AP64,"△")*1</f>
        <v>3</v>
      </c>
      <c r="AS63" s="118"/>
      <c r="AT63" s="76">
        <f t="shared" ref="AT63" si="19">AW63-(AH65+AK65+AN65+AQ65)</f>
        <v>-15</v>
      </c>
      <c r="AU63" s="77"/>
      <c r="AV63" s="78"/>
      <c r="AW63" s="76">
        <f t="shared" ref="AW63" si="20">AF65+AI65+AL65+AO65</f>
        <v>4</v>
      </c>
      <c r="AX63" s="77"/>
      <c r="AY63" s="78"/>
      <c r="AZ63" s="53">
        <f t="shared" ref="AZ63" si="21">1000*AR63+100*AT63+AW63</f>
        <v>1504</v>
      </c>
      <c r="BA63" s="56">
        <f>RANK(AZ63,AZ57:AZ68)</f>
        <v>3</v>
      </c>
      <c r="BB63" s="57"/>
      <c r="BF63" s="244" t="s">
        <v>84</v>
      </c>
      <c r="BG63" s="245"/>
      <c r="BH63" s="245"/>
      <c r="BI63" s="246"/>
      <c r="BJ63" s="250" t="s">
        <v>85</v>
      </c>
      <c r="BK63" s="250"/>
      <c r="BL63" s="250"/>
      <c r="BM63" s="250"/>
      <c r="BN63" s="250"/>
      <c r="BO63" s="250" t="s">
        <v>86</v>
      </c>
      <c r="BP63" s="250"/>
      <c r="BQ63" s="250"/>
      <c r="BR63" s="250"/>
      <c r="BS63" s="252" t="s">
        <v>87</v>
      </c>
      <c r="BT63" s="245"/>
      <c r="BU63" s="245"/>
      <c r="BV63" s="245"/>
      <c r="BW63" s="245"/>
      <c r="BX63" s="245"/>
      <c r="BY63" s="245"/>
      <c r="BZ63" s="245"/>
      <c r="CA63" s="253"/>
      <c r="CK63" s="25"/>
      <c r="CL63" s="25"/>
    </row>
    <row r="64" spans="1:90" ht="12" customHeight="1" thickBot="1">
      <c r="A64" s="98"/>
      <c r="B64" s="102"/>
      <c r="C64" s="103"/>
      <c r="D64" s="103"/>
      <c r="E64" s="104"/>
      <c r="F64" s="33"/>
      <c r="G64" s="6" t="str">
        <f>IF(F65&lt;H65,"●",IF(F65&gt;H65,"○",IF(F65=H65,"△")))</f>
        <v>○</v>
      </c>
      <c r="H64" s="7"/>
      <c r="I64" s="8"/>
      <c r="J64" s="6" t="str">
        <f>IF(I65&lt;K65,"●",IF(I65&gt;K65,"○",IF(I65=K65,"△")))</f>
        <v>○</v>
      </c>
      <c r="K64" s="34"/>
      <c r="L64" s="111"/>
      <c r="M64" s="112"/>
      <c r="N64" s="113"/>
      <c r="O64" s="119"/>
      <c r="P64" s="120"/>
      <c r="Q64" s="79"/>
      <c r="R64" s="124"/>
      <c r="S64" s="80"/>
      <c r="T64" s="80"/>
      <c r="U64" s="81"/>
      <c r="V64" s="54"/>
      <c r="W64" s="58"/>
      <c r="X64" s="67"/>
      <c r="Y64" s="68"/>
      <c r="AA64" s="144"/>
      <c r="AB64" s="146"/>
      <c r="AC64" s="103"/>
      <c r="AD64" s="103"/>
      <c r="AE64" s="104"/>
      <c r="AF64" s="33"/>
      <c r="AG64" s="6" t="str">
        <f>IF(AF65&lt;AH65,"●",IF(AF65&gt;AH65,"○",IF(AF65=AH65,"△")))</f>
        <v>○</v>
      </c>
      <c r="AH64" s="7"/>
      <c r="AI64" s="8"/>
      <c r="AJ64" s="6" t="str">
        <f>IF(AI65&lt;AK65,"●",IF(AI65&gt;AK65,"○",IF(AI65=AK65,"△")))</f>
        <v>●</v>
      </c>
      <c r="AK64" s="34"/>
      <c r="AL64" s="111"/>
      <c r="AM64" s="112"/>
      <c r="AN64" s="112"/>
      <c r="AO64" s="41"/>
      <c r="AP64" s="6" t="str">
        <f>IF(AO65&lt;AQ65,"●",IF(AO65&gt;AQ65,"○",IF(AO65=AQ65,"△")))</f>
        <v>●</v>
      </c>
      <c r="AQ64" s="28"/>
      <c r="AR64" s="119"/>
      <c r="AS64" s="120"/>
      <c r="AT64" s="79"/>
      <c r="AU64" s="80"/>
      <c r="AV64" s="81"/>
      <c r="AW64" s="79"/>
      <c r="AX64" s="80"/>
      <c r="AY64" s="81"/>
      <c r="AZ64" s="54"/>
      <c r="BA64" s="58"/>
      <c r="BB64" s="59"/>
      <c r="BF64" s="247"/>
      <c r="BG64" s="248"/>
      <c r="BH64" s="248"/>
      <c r="BI64" s="249"/>
      <c r="BJ64" s="251"/>
      <c r="BK64" s="251"/>
      <c r="BL64" s="251"/>
      <c r="BM64" s="251"/>
      <c r="BN64" s="251"/>
      <c r="BO64" s="251"/>
      <c r="BP64" s="251"/>
      <c r="BQ64" s="251"/>
      <c r="BR64" s="251"/>
      <c r="BS64" s="254"/>
      <c r="BT64" s="248"/>
      <c r="BU64" s="248"/>
      <c r="BV64" s="248"/>
      <c r="BW64" s="248"/>
      <c r="BX64" s="248"/>
      <c r="BY64" s="248"/>
      <c r="BZ64" s="248"/>
      <c r="CA64" s="255"/>
    </row>
    <row r="65" spans="1:79" ht="12" customHeight="1" thickBot="1">
      <c r="A65" s="98"/>
      <c r="B65" s="105"/>
      <c r="C65" s="106"/>
      <c r="D65" s="106"/>
      <c r="E65" s="107"/>
      <c r="F65" s="42">
        <f>N59</f>
        <v>1</v>
      </c>
      <c r="G65" s="43" t="s">
        <v>20</v>
      </c>
      <c r="H65" s="44">
        <f>L59</f>
        <v>0</v>
      </c>
      <c r="I65" s="42">
        <f>N62</f>
        <v>1</v>
      </c>
      <c r="J65" s="43" t="s">
        <v>20</v>
      </c>
      <c r="K65" s="44">
        <f>L62</f>
        <v>0</v>
      </c>
      <c r="L65" s="114"/>
      <c r="M65" s="115"/>
      <c r="N65" s="116"/>
      <c r="O65" s="121"/>
      <c r="P65" s="122"/>
      <c r="Q65" s="125"/>
      <c r="R65" s="126"/>
      <c r="S65" s="89"/>
      <c r="T65" s="89"/>
      <c r="U65" s="90"/>
      <c r="V65" s="69"/>
      <c r="W65" s="70"/>
      <c r="X65" s="71"/>
      <c r="Y65" s="72"/>
      <c r="AA65" s="144"/>
      <c r="AB65" s="165"/>
      <c r="AC65" s="128"/>
      <c r="AD65" s="128"/>
      <c r="AE65" s="129"/>
      <c r="AF65" s="37">
        <f>AN59</f>
        <v>4</v>
      </c>
      <c r="AG65" s="6" t="s">
        <v>20</v>
      </c>
      <c r="AH65" s="38">
        <f>AL59</f>
        <v>2</v>
      </c>
      <c r="AI65" s="37">
        <f>AN62</f>
        <v>0</v>
      </c>
      <c r="AJ65" s="6" t="s">
        <v>20</v>
      </c>
      <c r="AK65" s="38">
        <f>AL62</f>
        <v>9</v>
      </c>
      <c r="AL65" s="153"/>
      <c r="AM65" s="154"/>
      <c r="AN65" s="155"/>
      <c r="AO65" s="29">
        <v>0</v>
      </c>
      <c r="AP65" s="6" t="s">
        <v>20</v>
      </c>
      <c r="AQ65" s="30">
        <v>8</v>
      </c>
      <c r="AR65" s="141"/>
      <c r="AS65" s="142"/>
      <c r="AT65" s="82"/>
      <c r="AU65" s="83"/>
      <c r="AV65" s="84"/>
      <c r="AW65" s="82"/>
      <c r="AX65" s="83"/>
      <c r="AY65" s="84"/>
      <c r="AZ65" s="55"/>
      <c r="BA65" s="60"/>
      <c r="BB65" s="61"/>
      <c r="BF65" s="198" t="s">
        <v>88</v>
      </c>
      <c r="BG65" s="199"/>
      <c r="BH65" s="199"/>
      <c r="BI65" s="199"/>
      <c r="BJ65" s="199" t="s">
        <v>89</v>
      </c>
      <c r="BK65" s="199"/>
      <c r="BL65" s="199"/>
      <c r="BM65" s="199"/>
      <c r="BN65" s="199"/>
      <c r="BO65" s="199" t="s">
        <v>90</v>
      </c>
      <c r="BP65" s="199"/>
      <c r="BQ65" s="199"/>
      <c r="BR65" s="199"/>
      <c r="BS65" s="202" t="s">
        <v>91</v>
      </c>
      <c r="BT65" s="203"/>
      <c r="BU65" s="203"/>
      <c r="BV65" s="203"/>
      <c r="BW65" s="203"/>
      <c r="BX65" s="203"/>
      <c r="BY65" s="203"/>
      <c r="BZ65" s="203"/>
      <c r="CA65" s="204"/>
    </row>
    <row r="66" spans="1:79" ht="12" customHeight="1" thickBot="1">
      <c r="AA66" s="144">
        <f t="shared" ref="AA66" si="22">AA63+1</f>
        <v>34</v>
      </c>
      <c r="AB66" s="145" t="s">
        <v>117</v>
      </c>
      <c r="AC66" s="100"/>
      <c r="AD66" s="100"/>
      <c r="AE66" s="101"/>
      <c r="AF66" s="31"/>
      <c r="AG66" s="11"/>
      <c r="AH66" s="32"/>
      <c r="AI66" s="31"/>
      <c r="AJ66" s="11"/>
      <c r="AK66" s="32"/>
      <c r="AL66" s="31"/>
      <c r="AM66" s="11"/>
      <c r="AN66" s="32"/>
      <c r="AO66" s="108"/>
      <c r="AP66" s="109"/>
      <c r="AQ66" s="110"/>
      <c r="AR66" s="117">
        <f t="shared" ref="AR66" si="23">COUNTIF(AG67:AP67,"○")*3+COUNTIF(AG67:AP67,"△")*1</f>
        <v>6</v>
      </c>
      <c r="AS66" s="118"/>
      <c r="AT66" s="76">
        <f t="shared" ref="AT66" si="24">AW66-(AH68+AK68+AN68+AQ68)</f>
        <v>15</v>
      </c>
      <c r="AU66" s="77"/>
      <c r="AV66" s="78"/>
      <c r="AW66" s="76">
        <f t="shared" ref="AW66" si="25">AF68+AI68+AL68+AO68</f>
        <v>16</v>
      </c>
      <c r="AX66" s="77"/>
      <c r="AY66" s="78"/>
      <c r="AZ66" s="53">
        <f t="shared" ref="AZ66" si="26">1000*AR66+100*AT66+AW66</f>
        <v>7516</v>
      </c>
      <c r="BA66" s="56">
        <f>RANK(AZ66,AZ57:AZ68)</f>
        <v>2</v>
      </c>
      <c r="BB66" s="57"/>
      <c r="BD66" s="3"/>
      <c r="BF66" s="200"/>
      <c r="BG66" s="201"/>
      <c r="BH66" s="201"/>
      <c r="BI66" s="201"/>
      <c r="BJ66" s="201"/>
      <c r="BK66" s="201"/>
      <c r="BL66" s="201"/>
      <c r="BM66" s="201"/>
      <c r="BN66" s="201"/>
      <c r="BO66" s="201"/>
      <c r="BP66" s="201"/>
      <c r="BQ66" s="201"/>
      <c r="BR66" s="201"/>
      <c r="BS66" s="205"/>
      <c r="BT66" s="206"/>
      <c r="BU66" s="206"/>
      <c r="BV66" s="206"/>
      <c r="BW66" s="206"/>
      <c r="BX66" s="206"/>
      <c r="BY66" s="206"/>
      <c r="BZ66" s="206"/>
      <c r="CA66" s="207"/>
    </row>
    <row r="67" spans="1:79" ht="12" customHeight="1" thickBot="1">
      <c r="A67" s="3"/>
      <c r="B67" s="156" t="s">
        <v>33</v>
      </c>
      <c r="C67" s="157"/>
      <c r="D67" s="157"/>
      <c r="E67" s="157"/>
      <c r="F67" s="157"/>
      <c r="G67" s="157"/>
      <c r="H67" s="157"/>
      <c r="I67" s="158" t="s">
        <v>79</v>
      </c>
      <c r="J67" s="158"/>
      <c r="K67" s="158"/>
      <c r="L67" s="158"/>
      <c r="M67" s="158"/>
      <c r="N67" s="158"/>
      <c r="O67" s="158"/>
      <c r="P67" s="158"/>
      <c r="Q67" s="158"/>
      <c r="R67" s="3"/>
      <c r="S67" s="3"/>
      <c r="T67" s="3"/>
      <c r="U67" s="3"/>
      <c r="V67" s="3"/>
      <c r="W67" s="3"/>
      <c r="X67" s="1"/>
      <c r="AA67" s="144"/>
      <c r="AB67" s="146"/>
      <c r="AC67" s="103"/>
      <c r="AD67" s="103"/>
      <c r="AE67" s="104"/>
      <c r="AF67" s="33"/>
      <c r="AG67" s="6" t="str">
        <f>IF(AF68&lt;AH68,"●",IF(AF68&gt;AH68,"○",IF(AF68=AH68,"△")))</f>
        <v>○</v>
      </c>
      <c r="AH67" s="7"/>
      <c r="AI67" s="8"/>
      <c r="AJ67" s="6" t="str">
        <f>IF(AI68&lt;AK68,"●",IF(AI68&gt;AK68,"○",IF(AI68=AK68,"△")))</f>
        <v>●</v>
      </c>
      <c r="AK67" s="7"/>
      <c r="AL67" s="8"/>
      <c r="AM67" s="6" t="str">
        <f>IF(AL68&lt;AN68,"●",IF(AL68&gt;AN68,"○",IF(AL68=AN68,"△")))</f>
        <v>○</v>
      </c>
      <c r="AN67" s="34"/>
      <c r="AO67" s="111"/>
      <c r="AP67" s="112"/>
      <c r="AQ67" s="113"/>
      <c r="AR67" s="119"/>
      <c r="AS67" s="120"/>
      <c r="AT67" s="79"/>
      <c r="AU67" s="85"/>
      <c r="AV67" s="81"/>
      <c r="AW67" s="79"/>
      <c r="AX67" s="85"/>
      <c r="AY67" s="81"/>
      <c r="AZ67" s="54"/>
      <c r="BA67" s="58"/>
      <c r="BB67" s="59"/>
      <c r="BD67" s="3"/>
      <c r="BF67" s="208" t="s">
        <v>92</v>
      </c>
      <c r="BG67" s="209"/>
      <c r="BH67" s="209"/>
      <c r="BI67" s="209"/>
      <c r="BJ67" s="209" t="s">
        <v>93</v>
      </c>
      <c r="BK67" s="209"/>
      <c r="BL67" s="209"/>
      <c r="BM67" s="209"/>
      <c r="BN67" s="209"/>
      <c r="BO67" s="209" t="s">
        <v>94</v>
      </c>
      <c r="BP67" s="209"/>
      <c r="BQ67" s="209"/>
      <c r="BR67" s="209"/>
      <c r="BS67" s="212" t="s">
        <v>95</v>
      </c>
      <c r="BT67" s="213"/>
      <c r="BU67" s="213"/>
      <c r="BV67" s="213"/>
      <c r="BW67" s="213"/>
      <c r="BX67" s="213"/>
      <c r="BY67" s="213"/>
      <c r="BZ67" s="213"/>
      <c r="CA67" s="214"/>
    </row>
    <row r="68" spans="1:79" ht="12" customHeight="1" thickBot="1">
      <c r="A68" s="3"/>
      <c r="B68" s="159"/>
      <c r="C68" s="95"/>
      <c r="D68" s="95"/>
      <c r="E68" s="160"/>
      <c r="F68" s="94" t="str">
        <f>B69</f>
        <v>御影</v>
      </c>
      <c r="G68" s="95"/>
      <c r="H68" s="160"/>
      <c r="I68" s="94" t="str">
        <f>B72</f>
        <v>稲田</v>
      </c>
      <c r="J68" s="95"/>
      <c r="K68" s="160"/>
      <c r="L68" s="94" t="str">
        <f>B75</f>
        <v>幕別札内 Ｂ</v>
      </c>
      <c r="M68" s="95"/>
      <c r="N68" s="160"/>
      <c r="O68" s="94" t="s">
        <v>3</v>
      </c>
      <c r="P68" s="160"/>
      <c r="Q68" s="94" t="s">
        <v>4</v>
      </c>
      <c r="R68" s="160"/>
      <c r="S68" s="94" t="s">
        <v>5</v>
      </c>
      <c r="T68" s="95"/>
      <c r="U68" s="160"/>
      <c r="V68" s="94" t="s">
        <v>6</v>
      </c>
      <c r="W68" s="95"/>
      <c r="X68" s="95"/>
      <c r="Y68" s="97"/>
      <c r="AA68" s="144"/>
      <c r="AB68" s="147"/>
      <c r="AC68" s="148"/>
      <c r="AD68" s="148"/>
      <c r="AE68" s="149"/>
      <c r="AF68" s="35">
        <f>AQ59</f>
        <v>8</v>
      </c>
      <c r="AG68" s="12" t="s">
        <v>20</v>
      </c>
      <c r="AH68" s="36">
        <f>AO59</f>
        <v>0</v>
      </c>
      <c r="AI68" s="35">
        <f>AQ62</f>
        <v>0</v>
      </c>
      <c r="AJ68" s="12" t="s">
        <v>20</v>
      </c>
      <c r="AK68" s="36">
        <f>AO62</f>
        <v>1</v>
      </c>
      <c r="AL68" s="35">
        <f>AQ65</f>
        <v>8</v>
      </c>
      <c r="AM68" s="12" t="s">
        <v>20</v>
      </c>
      <c r="AN68" s="36">
        <f>AO65</f>
        <v>0</v>
      </c>
      <c r="AO68" s="150"/>
      <c r="AP68" s="151"/>
      <c r="AQ68" s="152"/>
      <c r="AR68" s="121"/>
      <c r="AS68" s="122"/>
      <c r="AT68" s="86"/>
      <c r="AU68" s="87"/>
      <c r="AV68" s="88"/>
      <c r="AW68" s="86"/>
      <c r="AX68" s="87"/>
      <c r="AY68" s="88"/>
      <c r="AZ68" s="62"/>
      <c r="BA68" s="63"/>
      <c r="BB68" s="64"/>
      <c r="BD68" s="3"/>
      <c r="BF68" s="210"/>
      <c r="BG68" s="211"/>
      <c r="BH68" s="211"/>
      <c r="BI68" s="211"/>
      <c r="BJ68" s="211"/>
      <c r="BK68" s="211"/>
      <c r="BL68" s="211"/>
      <c r="BM68" s="211"/>
      <c r="BN68" s="211"/>
      <c r="BO68" s="211"/>
      <c r="BP68" s="211"/>
      <c r="BQ68" s="211"/>
      <c r="BR68" s="211"/>
      <c r="BS68" s="215"/>
      <c r="BT68" s="216"/>
      <c r="BU68" s="216"/>
      <c r="BV68" s="216"/>
      <c r="BW68" s="216"/>
      <c r="BX68" s="216"/>
      <c r="BY68" s="216"/>
      <c r="BZ68" s="216"/>
      <c r="CA68" s="217"/>
    </row>
    <row r="69" spans="1:79" ht="12" customHeight="1">
      <c r="A69" s="98">
        <v>16</v>
      </c>
      <c r="B69" s="99" t="s">
        <v>125</v>
      </c>
      <c r="C69" s="100"/>
      <c r="D69" s="100"/>
      <c r="E69" s="101"/>
      <c r="F69" s="108"/>
      <c r="G69" s="109"/>
      <c r="H69" s="110"/>
      <c r="I69" s="139" t="s">
        <v>37</v>
      </c>
      <c r="J69" s="140"/>
      <c r="K69" s="5"/>
      <c r="L69" s="139" t="s">
        <v>38</v>
      </c>
      <c r="M69" s="140"/>
      <c r="N69" s="5"/>
      <c r="O69" s="117">
        <f>COUNTIF(G70:M70,"○")*3+COUNTIF(G70:M70,"△")*1</f>
        <v>4</v>
      </c>
      <c r="P69" s="118"/>
      <c r="Q69" s="76">
        <f>S69-(H71+K71+N71)</f>
        <v>6</v>
      </c>
      <c r="R69" s="123"/>
      <c r="S69" s="77">
        <f>F71+I71+L71</f>
        <v>7</v>
      </c>
      <c r="T69" s="77"/>
      <c r="U69" s="77"/>
      <c r="V69" s="53">
        <f>1000*O69+100*Q69+S69</f>
        <v>4607</v>
      </c>
      <c r="W69" s="56">
        <f>RANK(V69,V69:V77)</f>
        <v>2</v>
      </c>
      <c r="X69" s="65"/>
      <c r="Y69" s="66"/>
      <c r="BD69" s="3"/>
    </row>
    <row r="70" spans="1:79" ht="12" customHeight="1">
      <c r="A70" s="98"/>
      <c r="B70" s="102"/>
      <c r="C70" s="103"/>
      <c r="D70" s="103"/>
      <c r="E70" s="104"/>
      <c r="F70" s="111"/>
      <c r="G70" s="112"/>
      <c r="H70" s="113"/>
      <c r="I70" s="27"/>
      <c r="J70" s="6" t="str">
        <f>IF(I71&lt;K71,"●",IF(I71&gt;K71,"○",IF(I71=K71,"△")))</f>
        <v>○</v>
      </c>
      <c r="K70" s="7"/>
      <c r="L70" s="8"/>
      <c r="M70" s="6" t="str">
        <f>IF(L71&lt;N71,"●",IF(L71&gt;N71,"○",IF(L71=N71,"△")))</f>
        <v>△</v>
      </c>
      <c r="N70" s="9"/>
      <c r="O70" s="119"/>
      <c r="P70" s="120"/>
      <c r="Q70" s="79"/>
      <c r="R70" s="124"/>
      <c r="S70" s="80"/>
      <c r="T70" s="80"/>
      <c r="U70" s="80"/>
      <c r="V70" s="54"/>
      <c r="W70" s="58"/>
      <c r="X70" s="67"/>
      <c r="Y70" s="68"/>
      <c r="BD70" s="3"/>
    </row>
    <row r="71" spans="1:79" ht="12" customHeight="1">
      <c r="A71" s="98"/>
      <c r="B71" s="127"/>
      <c r="C71" s="128"/>
      <c r="D71" s="128"/>
      <c r="E71" s="129"/>
      <c r="F71" s="153"/>
      <c r="G71" s="154"/>
      <c r="H71" s="155"/>
      <c r="I71" s="29">
        <v>6</v>
      </c>
      <c r="J71" s="6" t="s">
        <v>20</v>
      </c>
      <c r="K71" s="38">
        <v>0</v>
      </c>
      <c r="L71" s="37">
        <v>1</v>
      </c>
      <c r="M71" s="10" t="s">
        <v>20</v>
      </c>
      <c r="N71" s="30">
        <v>1</v>
      </c>
      <c r="O71" s="141"/>
      <c r="P71" s="142"/>
      <c r="Q71" s="82"/>
      <c r="R71" s="143"/>
      <c r="S71" s="83"/>
      <c r="T71" s="83"/>
      <c r="U71" s="83"/>
      <c r="V71" s="55"/>
      <c r="W71" s="58"/>
      <c r="X71" s="67"/>
      <c r="Y71" s="68"/>
      <c r="BD71" s="3"/>
    </row>
    <row r="72" spans="1:79" ht="12" customHeight="1">
      <c r="A72" s="98">
        <f>A69+1</f>
        <v>17</v>
      </c>
      <c r="B72" s="99" t="s">
        <v>105</v>
      </c>
      <c r="C72" s="100"/>
      <c r="D72" s="100"/>
      <c r="E72" s="101"/>
      <c r="F72" s="31"/>
      <c r="G72" s="11"/>
      <c r="H72" s="32"/>
      <c r="I72" s="130"/>
      <c r="J72" s="131"/>
      <c r="K72" s="132"/>
      <c r="L72" s="139" t="s">
        <v>39</v>
      </c>
      <c r="M72" s="140"/>
      <c r="N72" s="5"/>
      <c r="O72" s="117">
        <f>COUNTIF(G73:M73,"○")*3+COUNTIF(G73:M73,"△")*1</f>
        <v>0</v>
      </c>
      <c r="P72" s="118"/>
      <c r="Q72" s="76">
        <f>S72-(H74+K74+N74)</f>
        <v>-19</v>
      </c>
      <c r="R72" s="123"/>
      <c r="S72" s="77">
        <f>F74+I74+L74</f>
        <v>0</v>
      </c>
      <c r="T72" s="77"/>
      <c r="U72" s="77"/>
      <c r="V72" s="53">
        <f>1000*O72+100*Q72+S72</f>
        <v>-1900</v>
      </c>
      <c r="W72" s="56">
        <f>RANK(V72,V69:V77)</f>
        <v>3</v>
      </c>
      <c r="X72" s="65"/>
      <c r="Y72" s="66"/>
      <c r="BD72" s="3"/>
    </row>
    <row r="73" spans="1:79" ht="12" customHeight="1">
      <c r="A73" s="98"/>
      <c r="B73" s="102"/>
      <c r="C73" s="103"/>
      <c r="D73" s="103"/>
      <c r="E73" s="104"/>
      <c r="F73" s="33"/>
      <c r="G73" s="6" t="str">
        <f>IF(F74&lt;H74,"●",IF(F74&gt;H74,"○",IF(F74=H74,"△")))</f>
        <v>●</v>
      </c>
      <c r="H73" s="34"/>
      <c r="I73" s="133"/>
      <c r="J73" s="134"/>
      <c r="K73" s="135"/>
      <c r="L73" s="27"/>
      <c r="M73" s="6" t="str">
        <f>IF(L74&lt;N74,"●",IF(L74&gt;N74,"○",IF(L74=N74,"△")))</f>
        <v>●</v>
      </c>
      <c r="N73" s="9"/>
      <c r="O73" s="119"/>
      <c r="P73" s="120"/>
      <c r="Q73" s="79"/>
      <c r="R73" s="124"/>
      <c r="S73" s="80"/>
      <c r="T73" s="80"/>
      <c r="U73" s="80"/>
      <c r="V73" s="54"/>
      <c r="W73" s="58"/>
      <c r="X73" s="67"/>
      <c r="Y73" s="68"/>
    </row>
    <row r="74" spans="1:79" ht="12" customHeight="1">
      <c r="A74" s="98"/>
      <c r="B74" s="127"/>
      <c r="C74" s="128"/>
      <c r="D74" s="128"/>
      <c r="E74" s="129"/>
      <c r="F74" s="37">
        <f>K71</f>
        <v>0</v>
      </c>
      <c r="G74" s="6" t="s">
        <v>20</v>
      </c>
      <c r="H74" s="38">
        <f>I71</f>
        <v>6</v>
      </c>
      <c r="I74" s="136"/>
      <c r="J74" s="137"/>
      <c r="K74" s="138"/>
      <c r="L74" s="29">
        <v>0</v>
      </c>
      <c r="M74" s="6" t="s">
        <v>20</v>
      </c>
      <c r="N74" s="30">
        <v>13</v>
      </c>
      <c r="O74" s="141"/>
      <c r="P74" s="142"/>
      <c r="Q74" s="82"/>
      <c r="R74" s="143"/>
      <c r="S74" s="83"/>
      <c r="T74" s="83"/>
      <c r="U74" s="83"/>
      <c r="V74" s="55"/>
      <c r="W74" s="58"/>
      <c r="X74" s="67"/>
      <c r="Y74" s="68"/>
    </row>
    <row r="75" spans="1:79" ht="12" customHeight="1">
      <c r="A75" s="98">
        <f t="shared" ref="A75" si="27">A72+1</f>
        <v>18</v>
      </c>
      <c r="B75" s="99" t="s">
        <v>100</v>
      </c>
      <c r="C75" s="100"/>
      <c r="D75" s="100"/>
      <c r="E75" s="101"/>
      <c r="F75" s="31"/>
      <c r="G75" s="11"/>
      <c r="H75" s="32"/>
      <c r="I75" s="31"/>
      <c r="J75" s="11"/>
      <c r="K75" s="32"/>
      <c r="L75" s="108"/>
      <c r="M75" s="109"/>
      <c r="N75" s="110"/>
      <c r="O75" s="117">
        <f>COUNTIF(G76:M76,"○")*3+COUNTIF(G76:M76,"△")*1</f>
        <v>4</v>
      </c>
      <c r="P75" s="118"/>
      <c r="Q75" s="76">
        <f>S75-(H77+K77+N77)</f>
        <v>13</v>
      </c>
      <c r="R75" s="123"/>
      <c r="S75" s="77">
        <f>F77+I77+L77</f>
        <v>14</v>
      </c>
      <c r="T75" s="77"/>
      <c r="U75" s="78"/>
      <c r="V75" s="53">
        <f>1000*O75+100*Q75+S75</f>
        <v>5314</v>
      </c>
      <c r="W75" s="56">
        <f>RANK(V75,V69:V77)</f>
        <v>1</v>
      </c>
      <c r="X75" s="65"/>
      <c r="Y75" s="66"/>
    </row>
    <row r="76" spans="1:79" ht="12" customHeight="1">
      <c r="A76" s="98"/>
      <c r="B76" s="102"/>
      <c r="C76" s="103"/>
      <c r="D76" s="103"/>
      <c r="E76" s="104"/>
      <c r="F76" s="33"/>
      <c r="G76" s="6" t="str">
        <f>IF(F77&lt;H77,"●",IF(F77&gt;H77,"○",IF(F77=H77,"△")))</f>
        <v>△</v>
      </c>
      <c r="H76" s="7"/>
      <c r="I76" s="8"/>
      <c r="J76" s="6" t="str">
        <f>IF(I77&lt;K77,"●",IF(I77&gt;K77,"○",IF(I77=K77,"△")))</f>
        <v>○</v>
      </c>
      <c r="K76" s="34"/>
      <c r="L76" s="111"/>
      <c r="M76" s="112"/>
      <c r="N76" s="113"/>
      <c r="O76" s="119"/>
      <c r="P76" s="120"/>
      <c r="Q76" s="79"/>
      <c r="R76" s="124"/>
      <c r="S76" s="80"/>
      <c r="T76" s="80"/>
      <c r="U76" s="81"/>
      <c r="V76" s="54"/>
      <c r="W76" s="58"/>
      <c r="X76" s="67"/>
      <c r="Y76" s="68"/>
    </row>
    <row r="77" spans="1:79" ht="12" customHeight="1" thickBot="1">
      <c r="A77" s="98"/>
      <c r="B77" s="105"/>
      <c r="C77" s="106"/>
      <c r="D77" s="106"/>
      <c r="E77" s="107"/>
      <c r="F77" s="42">
        <f>N71</f>
        <v>1</v>
      </c>
      <c r="G77" s="43" t="s">
        <v>20</v>
      </c>
      <c r="H77" s="44">
        <f>L71</f>
        <v>1</v>
      </c>
      <c r="I77" s="42">
        <f>N74</f>
        <v>13</v>
      </c>
      <c r="J77" s="43" t="s">
        <v>20</v>
      </c>
      <c r="K77" s="44">
        <f>L74</f>
        <v>0</v>
      </c>
      <c r="L77" s="114"/>
      <c r="M77" s="115"/>
      <c r="N77" s="116"/>
      <c r="O77" s="121"/>
      <c r="P77" s="122"/>
      <c r="Q77" s="125"/>
      <c r="R77" s="126"/>
      <c r="S77" s="89"/>
      <c r="T77" s="89"/>
      <c r="U77" s="90"/>
      <c r="V77" s="69"/>
      <c r="W77" s="70"/>
      <c r="X77" s="71"/>
      <c r="Y77" s="72"/>
    </row>
    <row r="117" spans="66:68" ht="12" customHeight="1">
      <c r="BN117" s="18"/>
      <c r="BO117" s="18"/>
      <c r="BP117" s="18"/>
    </row>
    <row r="118" spans="66:68" ht="12" customHeight="1">
      <c r="BN118" s="18"/>
      <c r="BO118" s="18"/>
      <c r="BP118" s="18"/>
    </row>
    <row r="119" spans="66:68" ht="12" customHeight="1">
      <c r="BN119" s="18"/>
      <c r="BO119" s="18"/>
      <c r="BP119" s="18"/>
    </row>
    <row r="120" spans="66:68" ht="12" customHeight="1">
      <c r="BN120" s="18"/>
      <c r="BO120" s="17"/>
      <c r="BP120" s="17"/>
    </row>
    <row r="121" spans="66:68" ht="12" customHeight="1">
      <c r="BN121" s="18"/>
      <c r="BO121" s="17"/>
      <c r="BP121" s="17"/>
    </row>
    <row r="122" spans="66:68" ht="12" customHeight="1">
      <c r="BN122" s="18"/>
      <c r="BO122" s="17"/>
      <c r="BP122" s="17"/>
    </row>
    <row r="123" spans="66:68" ht="12" customHeight="1">
      <c r="BN123" s="18"/>
      <c r="BO123" s="3"/>
      <c r="BP123" s="3"/>
    </row>
    <row r="124" spans="66:68" ht="12" customHeight="1">
      <c r="BN124" s="18"/>
      <c r="BO124" s="3"/>
      <c r="BP124" s="3"/>
    </row>
    <row r="125" spans="66:68" ht="12" customHeight="1">
      <c r="BN125" s="3"/>
      <c r="BO125" s="2"/>
      <c r="BP125" s="2"/>
    </row>
    <row r="137" spans="62:65" ht="12" customHeight="1">
      <c r="BJ137" s="3"/>
      <c r="BK137" s="3"/>
      <c r="BL137" s="3"/>
      <c r="BM137" s="3"/>
    </row>
  </sheetData>
  <mergeCells count="635">
    <mergeCell ref="BJ23:BM23"/>
    <mergeCell ref="BO23:BR23"/>
    <mergeCell ref="BZ23:CC23"/>
    <mergeCell ref="CE23:CH23"/>
    <mergeCell ref="BE29:CG29"/>
    <mergeCell ref="BF46:CD51"/>
    <mergeCell ref="BF54:CJ59"/>
    <mergeCell ref="BF63:BI64"/>
    <mergeCell ref="BJ63:BN64"/>
    <mergeCell ref="BO63:BR64"/>
    <mergeCell ref="BS63:CA64"/>
    <mergeCell ref="BS25:BT25"/>
    <mergeCell ref="BU25:BV25"/>
    <mergeCell ref="BW25:BY25"/>
    <mergeCell ref="BZ25:CC25"/>
    <mergeCell ref="CE25:CH25"/>
    <mergeCell ref="CI25:CJ25"/>
    <mergeCell ref="BS24:BT24"/>
    <mergeCell ref="BU24:BV24"/>
    <mergeCell ref="BW24:BY24"/>
    <mergeCell ref="BZ24:CC24"/>
    <mergeCell ref="CE24:CH24"/>
    <mergeCell ref="CI24:CJ24"/>
    <mergeCell ref="BW26:BY26"/>
    <mergeCell ref="BO22:BR22"/>
    <mergeCell ref="BS22:BT22"/>
    <mergeCell ref="BU22:BV22"/>
    <mergeCell ref="BW22:BY22"/>
    <mergeCell ref="BZ22:CC22"/>
    <mergeCell ref="CE22:CH22"/>
    <mergeCell ref="BE19:BF19"/>
    <mergeCell ref="BG19:BI19"/>
    <mergeCell ref="BS19:BT19"/>
    <mergeCell ref="BJ19:BR19"/>
    <mergeCell ref="BF65:BI66"/>
    <mergeCell ref="BJ65:BN66"/>
    <mergeCell ref="BO65:BR66"/>
    <mergeCell ref="BS65:CA66"/>
    <mergeCell ref="BF67:BI68"/>
    <mergeCell ref="BJ67:BN68"/>
    <mergeCell ref="BO67:BR68"/>
    <mergeCell ref="BS67:CA68"/>
    <mergeCell ref="A1:BH4"/>
    <mergeCell ref="BI1:BR4"/>
    <mergeCell ref="BS1:CJ2"/>
    <mergeCell ref="BS3:CJ4"/>
    <mergeCell ref="B7:H7"/>
    <mergeCell ref="I7:Q7"/>
    <mergeCell ref="AB7:AH7"/>
    <mergeCell ref="AI7:AQ7"/>
    <mergeCell ref="BE7:CJ8"/>
    <mergeCell ref="B8:E8"/>
    <mergeCell ref="AQ8:AR8"/>
    <mergeCell ref="AS8:AU8"/>
    <mergeCell ref="AV8:AY8"/>
    <mergeCell ref="AI8:AK8"/>
    <mergeCell ref="AL8:AN8"/>
    <mergeCell ref="AO8:AP8"/>
    <mergeCell ref="A9:A11"/>
    <mergeCell ref="B9:E11"/>
    <mergeCell ref="F9:H11"/>
    <mergeCell ref="I9:J9"/>
    <mergeCell ref="L9:M9"/>
    <mergeCell ref="O9:P11"/>
    <mergeCell ref="Q9:R11"/>
    <mergeCell ref="AB8:AE8"/>
    <mergeCell ref="AF8:AH8"/>
    <mergeCell ref="V8:Y8"/>
    <mergeCell ref="F8:H8"/>
    <mergeCell ref="I8:K8"/>
    <mergeCell ref="L8:N8"/>
    <mergeCell ref="O8:P8"/>
    <mergeCell ref="Q8:R8"/>
    <mergeCell ref="S8:U8"/>
    <mergeCell ref="AL9:AM9"/>
    <mergeCell ref="AO9:AP11"/>
    <mergeCell ref="AQ9:AR11"/>
    <mergeCell ref="AS9:AU11"/>
    <mergeCell ref="BE9:BF9"/>
    <mergeCell ref="AV9:AV11"/>
    <mergeCell ref="AW9:AY11"/>
    <mergeCell ref="S9:U11"/>
    <mergeCell ref="AA9:AA11"/>
    <mergeCell ref="AB9:AE11"/>
    <mergeCell ref="AF9:AH11"/>
    <mergeCell ref="AI9:AJ9"/>
    <mergeCell ref="V9:V11"/>
    <mergeCell ref="W9:Y11"/>
    <mergeCell ref="BE11:BF11"/>
    <mergeCell ref="CI9:CJ9"/>
    <mergeCell ref="BE10:BF10"/>
    <mergeCell ref="BG10:BI10"/>
    <mergeCell ref="BJ10:BM10"/>
    <mergeCell ref="BO10:BR10"/>
    <mergeCell ref="BS10:BT10"/>
    <mergeCell ref="BU10:BV10"/>
    <mergeCell ref="BW10:BY10"/>
    <mergeCell ref="BZ10:CC10"/>
    <mergeCell ref="CE10:CH10"/>
    <mergeCell ref="BG9:BI9"/>
    <mergeCell ref="BJ9:BR9"/>
    <mergeCell ref="BS9:BT9"/>
    <mergeCell ref="BU9:BV9"/>
    <mergeCell ref="BW9:BY9"/>
    <mergeCell ref="BZ9:CH9"/>
    <mergeCell ref="CI10:CJ10"/>
    <mergeCell ref="BG11:BI11"/>
    <mergeCell ref="BJ11:BM11"/>
    <mergeCell ref="BO11:BR11"/>
    <mergeCell ref="BS11:BT11"/>
    <mergeCell ref="BU11:BV11"/>
    <mergeCell ref="BW11:BY11"/>
    <mergeCell ref="BZ11:CC11"/>
    <mergeCell ref="CE11:CH11"/>
    <mergeCell ref="CI11:CJ11"/>
    <mergeCell ref="A12:A14"/>
    <mergeCell ref="B12:E14"/>
    <mergeCell ref="I12:K14"/>
    <mergeCell ref="L12:M12"/>
    <mergeCell ref="O12:P14"/>
    <mergeCell ref="Q12:R14"/>
    <mergeCell ref="S12:U14"/>
    <mergeCell ref="AA12:AA14"/>
    <mergeCell ref="BU12:BV12"/>
    <mergeCell ref="BE14:BF14"/>
    <mergeCell ref="BG14:BI14"/>
    <mergeCell ref="BJ14:BM14"/>
    <mergeCell ref="BO14:BR14"/>
    <mergeCell ref="BS14:BT14"/>
    <mergeCell ref="BU14:BV14"/>
    <mergeCell ref="V12:V14"/>
    <mergeCell ref="W12:Y14"/>
    <mergeCell ref="BW12:BY12"/>
    <mergeCell ref="BZ12:CC12"/>
    <mergeCell ref="CE12:CH12"/>
    <mergeCell ref="CI12:CJ12"/>
    <mergeCell ref="BE13:BF13"/>
    <mergeCell ref="BG13:BI13"/>
    <mergeCell ref="BJ13:BM13"/>
    <mergeCell ref="BO13:BR13"/>
    <mergeCell ref="BS13:BT13"/>
    <mergeCell ref="BE12:BF12"/>
    <mergeCell ref="BG12:BI12"/>
    <mergeCell ref="BJ12:BM12"/>
    <mergeCell ref="BO12:BR12"/>
    <mergeCell ref="BS12:BT12"/>
    <mergeCell ref="BU13:BV13"/>
    <mergeCell ref="BW13:BY13"/>
    <mergeCell ref="BZ13:CC13"/>
    <mergeCell ref="CE13:CH13"/>
    <mergeCell ref="CI13:CJ13"/>
    <mergeCell ref="BW14:BY14"/>
    <mergeCell ref="BZ14:CC14"/>
    <mergeCell ref="CE14:CH14"/>
    <mergeCell ref="CI14:CJ14"/>
    <mergeCell ref="A15:A17"/>
    <mergeCell ref="B15:E17"/>
    <mergeCell ref="L15:N17"/>
    <mergeCell ref="O15:P17"/>
    <mergeCell ref="Q15:R17"/>
    <mergeCell ref="AV12:AV14"/>
    <mergeCell ref="AW12:AY14"/>
    <mergeCell ref="AB12:AE14"/>
    <mergeCell ref="AI12:AK14"/>
    <mergeCell ref="AL12:AM12"/>
    <mergeCell ref="AO12:AP14"/>
    <mergeCell ref="AQ12:AR14"/>
    <mergeCell ref="AS12:AU14"/>
    <mergeCell ref="AQ15:AR17"/>
    <mergeCell ref="AS15:AU17"/>
    <mergeCell ref="BE15:BF15"/>
    <mergeCell ref="BG15:BI15"/>
    <mergeCell ref="BJ15:BM15"/>
    <mergeCell ref="AV15:AV17"/>
    <mergeCell ref="AW15:AY17"/>
    <mergeCell ref="S15:U17"/>
    <mergeCell ref="AA15:AA17"/>
    <mergeCell ref="AB15:AE17"/>
    <mergeCell ref="AL15:AN17"/>
    <mergeCell ref="AO15:AP17"/>
    <mergeCell ref="CI15:CJ15"/>
    <mergeCell ref="BE16:BF16"/>
    <mergeCell ref="BG16:BI16"/>
    <mergeCell ref="BJ16:BM16"/>
    <mergeCell ref="BO16:BR16"/>
    <mergeCell ref="BS16:BT16"/>
    <mergeCell ref="BU16:BV16"/>
    <mergeCell ref="BW16:BY16"/>
    <mergeCell ref="BZ16:CC16"/>
    <mergeCell ref="CE16:CH16"/>
    <mergeCell ref="BO15:BR15"/>
    <mergeCell ref="BS15:BT15"/>
    <mergeCell ref="BU15:BV15"/>
    <mergeCell ref="BW15:BY15"/>
    <mergeCell ref="BZ15:CC15"/>
    <mergeCell ref="CE15:CH15"/>
    <mergeCell ref="CI16:CJ16"/>
    <mergeCell ref="BE17:BF17"/>
    <mergeCell ref="BG17:BI17"/>
    <mergeCell ref="BW17:BY17"/>
    <mergeCell ref="BZ17:CC17"/>
    <mergeCell ref="CE17:CH17"/>
    <mergeCell ref="CI17:CJ17"/>
    <mergeCell ref="BE18:BF18"/>
    <mergeCell ref="BG18:BI18"/>
    <mergeCell ref="BJ18:BM18"/>
    <mergeCell ref="BO18:BR18"/>
    <mergeCell ref="BS18:BT18"/>
    <mergeCell ref="BU18:BV18"/>
    <mergeCell ref="BW18:BY18"/>
    <mergeCell ref="BZ18:CC18"/>
    <mergeCell ref="CE18:CH18"/>
    <mergeCell ref="CI18:CJ18"/>
    <mergeCell ref="BJ17:BM17"/>
    <mergeCell ref="BO17:BR17"/>
    <mergeCell ref="BS17:BT17"/>
    <mergeCell ref="BU17:BV17"/>
    <mergeCell ref="AB20:AE20"/>
    <mergeCell ref="AF20:AH20"/>
    <mergeCell ref="AI20:AK20"/>
    <mergeCell ref="BU19:BV19"/>
    <mergeCell ref="BW19:BY19"/>
    <mergeCell ref="CI19:CJ19"/>
    <mergeCell ref="B20:E20"/>
    <mergeCell ref="F20:H20"/>
    <mergeCell ref="I20:K20"/>
    <mergeCell ref="L20:N20"/>
    <mergeCell ref="O20:P20"/>
    <mergeCell ref="BZ20:CC20"/>
    <mergeCell ref="CE20:CH20"/>
    <mergeCell ref="CI20:CJ20"/>
    <mergeCell ref="BO20:BR20"/>
    <mergeCell ref="BS20:BT20"/>
    <mergeCell ref="BU20:BV20"/>
    <mergeCell ref="BW20:BY20"/>
    <mergeCell ref="B19:H19"/>
    <mergeCell ref="I19:Q19"/>
    <mergeCell ref="AB19:AH19"/>
    <mergeCell ref="AI19:AQ19"/>
    <mergeCell ref="BZ19:CH19"/>
    <mergeCell ref="A21:A23"/>
    <mergeCell ref="B21:E23"/>
    <mergeCell ref="F21:H23"/>
    <mergeCell ref="I21:J21"/>
    <mergeCell ref="L21:M21"/>
    <mergeCell ref="O21:P23"/>
    <mergeCell ref="Q21:R23"/>
    <mergeCell ref="BG20:BI20"/>
    <mergeCell ref="BJ20:BM20"/>
    <mergeCell ref="AL20:AN20"/>
    <mergeCell ref="AO20:AP20"/>
    <mergeCell ref="AQ20:AR20"/>
    <mergeCell ref="AS20:AU20"/>
    <mergeCell ref="AV20:AY20"/>
    <mergeCell ref="BE20:BF20"/>
    <mergeCell ref="Q20:R20"/>
    <mergeCell ref="S20:U20"/>
    <mergeCell ref="AL21:AM21"/>
    <mergeCell ref="AO21:AP23"/>
    <mergeCell ref="AQ21:AR23"/>
    <mergeCell ref="AS21:AU23"/>
    <mergeCell ref="BE21:BF21"/>
    <mergeCell ref="AV21:AV23"/>
    <mergeCell ref="AW21:AY23"/>
    <mergeCell ref="S21:U23"/>
    <mergeCell ref="AA21:AA23"/>
    <mergeCell ref="AB21:AE23"/>
    <mergeCell ref="AF21:AH23"/>
    <mergeCell ref="AI21:AJ21"/>
    <mergeCell ref="BZ21:CC21"/>
    <mergeCell ref="CE21:CH21"/>
    <mergeCell ref="CI21:CJ21"/>
    <mergeCell ref="BE23:BF23"/>
    <mergeCell ref="BG23:BI23"/>
    <mergeCell ref="BS23:BT23"/>
    <mergeCell ref="BU23:BV23"/>
    <mergeCell ref="BW23:BY23"/>
    <mergeCell ref="BG21:BI21"/>
    <mergeCell ref="BJ21:BM21"/>
    <mergeCell ref="BO21:BR21"/>
    <mergeCell ref="BS21:BT21"/>
    <mergeCell ref="BU21:BV21"/>
    <mergeCell ref="BW21:BY21"/>
    <mergeCell ref="CI23:CJ23"/>
    <mergeCell ref="CI22:CJ22"/>
    <mergeCell ref="BE22:BF22"/>
    <mergeCell ref="BG22:BI22"/>
    <mergeCell ref="BJ22:BM22"/>
    <mergeCell ref="I24:K26"/>
    <mergeCell ref="L24:M24"/>
    <mergeCell ref="O24:P26"/>
    <mergeCell ref="Q24:R26"/>
    <mergeCell ref="S24:U26"/>
    <mergeCell ref="BO24:BR24"/>
    <mergeCell ref="BE25:BF25"/>
    <mergeCell ref="BG25:BI25"/>
    <mergeCell ref="BJ25:BM25"/>
    <mergeCell ref="BO25:BR25"/>
    <mergeCell ref="AA24:AA26"/>
    <mergeCell ref="AB24:AE26"/>
    <mergeCell ref="AI24:AK26"/>
    <mergeCell ref="AL24:AM24"/>
    <mergeCell ref="AO24:AP26"/>
    <mergeCell ref="AQ24:AR26"/>
    <mergeCell ref="A27:A29"/>
    <mergeCell ref="B27:E29"/>
    <mergeCell ref="L27:N29"/>
    <mergeCell ref="O27:P29"/>
    <mergeCell ref="Q27:R29"/>
    <mergeCell ref="S27:U29"/>
    <mergeCell ref="BE26:BF26"/>
    <mergeCell ref="BG26:BI26"/>
    <mergeCell ref="BJ26:BM26"/>
    <mergeCell ref="AS24:AU26"/>
    <mergeCell ref="BE24:BF24"/>
    <mergeCell ref="BG24:BI24"/>
    <mergeCell ref="BJ24:BM24"/>
    <mergeCell ref="AA27:AA29"/>
    <mergeCell ref="AB27:AE29"/>
    <mergeCell ref="AL27:AN29"/>
    <mergeCell ref="AO27:AP29"/>
    <mergeCell ref="AQ27:AR29"/>
    <mergeCell ref="V24:V26"/>
    <mergeCell ref="W24:Y26"/>
    <mergeCell ref="V27:V29"/>
    <mergeCell ref="W27:Y29"/>
    <mergeCell ref="A24:A26"/>
    <mergeCell ref="B24:E26"/>
    <mergeCell ref="BZ26:CC26"/>
    <mergeCell ref="CE26:CH26"/>
    <mergeCell ref="CI26:CJ26"/>
    <mergeCell ref="BO26:BR26"/>
    <mergeCell ref="BS26:BT26"/>
    <mergeCell ref="BU26:BV26"/>
    <mergeCell ref="AS27:AU29"/>
    <mergeCell ref="BE27:BF27"/>
    <mergeCell ref="BG27:BI27"/>
    <mergeCell ref="BJ27:BM27"/>
    <mergeCell ref="BO27:BR27"/>
    <mergeCell ref="BE28:BF28"/>
    <mergeCell ref="BG28:BI28"/>
    <mergeCell ref="BJ28:BM28"/>
    <mergeCell ref="BO28:BR28"/>
    <mergeCell ref="BS28:BT28"/>
    <mergeCell ref="BU28:BV28"/>
    <mergeCell ref="BW28:BY28"/>
    <mergeCell ref="BZ28:CC28"/>
    <mergeCell ref="CE28:CH28"/>
    <mergeCell ref="CI28:CJ28"/>
    <mergeCell ref="BS27:BT27"/>
    <mergeCell ref="BU27:BV27"/>
    <mergeCell ref="BW27:BY27"/>
    <mergeCell ref="CE27:CH27"/>
    <mergeCell ref="CI27:CJ27"/>
    <mergeCell ref="B31:H31"/>
    <mergeCell ref="I31:Q31"/>
    <mergeCell ref="AB31:AH31"/>
    <mergeCell ref="AI31:AQ31"/>
    <mergeCell ref="AB32:AE32"/>
    <mergeCell ref="AF32:AH32"/>
    <mergeCell ref="AI32:AK32"/>
    <mergeCell ref="AL32:AN32"/>
    <mergeCell ref="AO32:AP32"/>
    <mergeCell ref="AQ32:AR32"/>
    <mergeCell ref="B32:E32"/>
    <mergeCell ref="F32:H32"/>
    <mergeCell ref="I32:K32"/>
    <mergeCell ref="L32:N32"/>
    <mergeCell ref="O32:P32"/>
    <mergeCell ref="Q32:R32"/>
    <mergeCell ref="S32:U32"/>
    <mergeCell ref="AS32:AU32"/>
    <mergeCell ref="AV32:AY32"/>
    <mergeCell ref="V32:Y32"/>
    <mergeCell ref="AQ33:AR35"/>
    <mergeCell ref="AS33:AU35"/>
    <mergeCell ref="Q33:R35"/>
    <mergeCell ref="S33:U35"/>
    <mergeCell ref="AA33:AA35"/>
    <mergeCell ref="AB33:AE35"/>
    <mergeCell ref="AF33:AH35"/>
    <mergeCell ref="W33:Y35"/>
    <mergeCell ref="BZ27:CC27"/>
    <mergeCell ref="A33:A35"/>
    <mergeCell ref="B33:E35"/>
    <mergeCell ref="F33:H35"/>
    <mergeCell ref="I33:J33"/>
    <mergeCell ref="L33:M33"/>
    <mergeCell ref="O33:P35"/>
    <mergeCell ref="AI33:AJ33"/>
    <mergeCell ref="AL33:AM33"/>
    <mergeCell ref="AO33:AP35"/>
    <mergeCell ref="AO36:AP38"/>
    <mergeCell ref="AQ36:AR38"/>
    <mergeCell ref="AS36:AU38"/>
    <mergeCell ref="AL36:AM36"/>
    <mergeCell ref="V33:V35"/>
    <mergeCell ref="A39:A41"/>
    <mergeCell ref="B39:E41"/>
    <mergeCell ref="L39:N41"/>
    <mergeCell ref="O39:P41"/>
    <mergeCell ref="Q39:R41"/>
    <mergeCell ref="S36:U38"/>
    <mergeCell ref="AA36:AA38"/>
    <mergeCell ref="AB36:AE38"/>
    <mergeCell ref="AI36:AK38"/>
    <mergeCell ref="V36:V38"/>
    <mergeCell ref="W36:Y38"/>
    <mergeCell ref="AQ39:AR41"/>
    <mergeCell ref="AS39:AU41"/>
    <mergeCell ref="A36:A38"/>
    <mergeCell ref="B36:E38"/>
    <mergeCell ref="I36:K38"/>
    <mergeCell ref="L36:M36"/>
    <mergeCell ref="O36:P38"/>
    <mergeCell ref="Q36:R38"/>
    <mergeCell ref="B43:H43"/>
    <mergeCell ref="I43:Q43"/>
    <mergeCell ref="AB43:AH43"/>
    <mergeCell ref="AI43:AQ43"/>
    <mergeCell ref="V39:V41"/>
    <mergeCell ref="W39:Y41"/>
    <mergeCell ref="S39:U41"/>
    <mergeCell ref="AA39:AA41"/>
    <mergeCell ref="AB39:AE41"/>
    <mergeCell ref="AL39:AN41"/>
    <mergeCell ref="AO39:AP41"/>
    <mergeCell ref="A45:A47"/>
    <mergeCell ref="B45:E47"/>
    <mergeCell ref="F45:H47"/>
    <mergeCell ref="I45:J45"/>
    <mergeCell ref="L45:M45"/>
    <mergeCell ref="O45:P47"/>
    <mergeCell ref="S44:U44"/>
    <mergeCell ref="AB44:AE44"/>
    <mergeCell ref="AF44:AH44"/>
    <mergeCell ref="B44:E44"/>
    <mergeCell ref="F44:H44"/>
    <mergeCell ref="I44:K44"/>
    <mergeCell ref="L44:N44"/>
    <mergeCell ref="O44:P44"/>
    <mergeCell ref="Q44:R44"/>
    <mergeCell ref="Q45:R47"/>
    <mergeCell ref="S45:U47"/>
    <mergeCell ref="AA45:AA47"/>
    <mergeCell ref="AB45:AE47"/>
    <mergeCell ref="AF45:AH47"/>
    <mergeCell ref="V45:V47"/>
    <mergeCell ref="W45:Y47"/>
    <mergeCell ref="AL51:AN53"/>
    <mergeCell ref="AO51:AP53"/>
    <mergeCell ref="AQ51:AR53"/>
    <mergeCell ref="AO48:AP50"/>
    <mergeCell ref="AQ48:AR50"/>
    <mergeCell ref="AS48:AU50"/>
    <mergeCell ref="AI48:AK50"/>
    <mergeCell ref="AL48:AM48"/>
    <mergeCell ref="AO44:AP44"/>
    <mergeCell ref="AQ44:AR44"/>
    <mergeCell ref="AS44:AU44"/>
    <mergeCell ref="AI44:AK44"/>
    <mergeCell ref="AL44:AN44"/>
    <mergeCell ref="AI45:AJ45"/>
    <mergeCell ref="AL45:AM45"/>
    <mergeCell ref="AO45:AP47"/>
    <mergeCell ref="AQ45:AR47"/>
    <mergeCell ref="AS45:AU47"/>
    <mergeCell ref="A51:A53"/>
    <mergeCell ref="B51:E53"/>
    <mergeCell ref="L51:N53"/>
    <mergeCell ref="O51:P53"/>
    <mergeCell ref="Q51:R53"/>
    <mergeCell ref="S51:U53"/>
    <mergeCell ref="S48:U50"/>
    <mergeCell ref="AA48:AA50"/>
    <mergeCell ref="AB48:AE50"/>
    <mergeCell ref="V48:V50"/>
    <mergeCell ref="W48:Y50"/>
    <mergeCell ref="A48:A50"/>
    <mergeCell ref="B48:E50"/>
    <mergeCell ref="I48:K50"/>
    <mergeCell ref="L48:M48"/>
    <mergeCell ref="O48:P50"/>
    <mergeCell ref="Q48:R50"/>
    <mergeCell ref="AA51:AA53"/>
    <mergeCell ref="AB51:AE53"/>
    <mergeCell ref="AO56:AQ56"/>
    <mergeCell ref="AR56:AS56"/>
    <mergeCell ref="AT56:AV56"/>
    <mergeCell ref="AW56:AY56"/>
    <mergeCell ref="AI56:AK56"/>
    <mergeCell ref="AL56:AN56"/>
    <mergeCell ref="AW57:AY59"/>
    <mergeCell ref="B55:H55"/>
    <mergeCell ref="I55:Q55"/>
    <mergeCell ref="AB55:AH55"/>
    <mergeCell ref="AI55:AQ55"/>
    <mergeCell ref="AL60:AM60"/>
    <mergeCell ref="AO60:AP60"/>
    <mergeCell ref="AR60:AS62"/>
    <mergeCell ref="AT60:AV62"/>
    <mergeCell ref="AL57:AM57"/>
    <mergeCell ref="AO57:AP57"/>
    <mergeCell ref="AR57:AS59"/>
    <mergeCell ref="AT57:AV59"/>
    <mergeCell ref="AF57:AH59"/>
    <mergeCell ref="AO63:AP63"/>
    <mergeCell ref="AR63:AS65"/>
    <mergeCell ref="S56:U56"/>
    <mergeCell ref="AB56:AE56"/>
    <mergeCell ref="AF56:AH56"/>
    <mergeCell ref="B56:E56"/>
    <mergeCell ref="F56:H56"/>
    <mergeCell ref="I56:K56"/>
    <mergeCell ref="L56:N56"/>
    <mergeCell ref="O56:P56"/>
    <mergeCell ref="Q56:R56"/>
    <mergeCell ref="AI57:AJ57"/>
    <mergeCell ref="Q57:R59"/>
    <mergeCell ref="S57:U59"/>
    <mergeCell ref="AA57:AA59"/>
    <mergeCell ref="AB57:AE59"/>
    <mergeCell ref="Q63:R65"/>
    <mergeCell ref="S63:U65"/>
    <mergeCell ref="AA63:AA65"/>
    <mergeCell ref="AB63:AE65"/>
    <mergeCell ref="AB60:AE62"/>
    <mergeCell ref="Q60:R62"/>
    <mergeCell ref="S60:U62"/>
    <mergeCell ref="AI60:AK62"/>
    <mergeCell ref="A57:A59"/>
    <mergeCell ref="B57:E59"/>
    <mergeCell ref="F57:H59"/>
    <mergeCell ref="I57:J57"/>
    <mergeCell ref="L57:M57"/>
    <mergeCell ref="O57:P59"/>
    <mergeCell ref="A63:A65"/>
    <mergeCell ref="B63:E65"/>
    <mergeCell ref="L63:N65"/>
    <mergeCell ref="O63:P65"/>
    <mergeCell ref="A60:A62"/>
    <mergeCell ref="B60:E62"/>
    <mergeCell ref="I60:K62"/>
    <mergeCell ref="L60:M60"/>
    <mergeCell ref="O60:P62"/>
    <mergeCell ref="AA60:AA62"/>
    <mergeCell ref="AA66:AA68"/>
    <mergeCell ref="AB66:AE68"/>
    <mergeCell ref="AO66:AQ68"/>
    <mergeCell ref="AR66:AS68"/>
    <mergeCell ref="AT66:AV68"/>
    <mergeCell ref="A69:A71"/>
    <mergeCell ref="B69:E71"/>
    <mergeCell ref="F69:H71"/>
    <mergeCell ref="I69:J69"/>
    <mergeCell ref="L69:M69"/>
    <mergeCell ref="O69:P71"/>
    <mergeCell ref="Q69:R71"/>
    <mergeCell ref="S69:U71"/>
    <mergeCell ref="B67:H67"/>
    <mergeCell ref="I67:Q67"/>
    <mergeCell ref="B68:E68"/>
    <mergeCell ref="F68:H68"/>
    <mergeCell ref="I68:K68"/>
    <mergeCell ref="L68:N68"/>
    <mergeCell ref="O68:P68"/>
    <mergeCell ref="Q68:R68"/>
    <mergeCell ref="S68:U68"/>
    <mergeCell ref="AL63:AN65"/>
    <mergeCell ref="S72:U74"/>
    <mergeCell ref="A75:A77"/>
    <mergeCell ref="B75:E77"/>
    <mergeCell ref="L75:N77"/>
    <mergeCell ref="O75:P77"/>
    <mergeCell ref="Q75:R77"/>
    <mergeCell ref="S75:U77"/>
    <mergeCell ref="V72:V74"/>
    <mergeCell ref="A72:A74"/>
    <mergeCell ref="B72:E74"/>
    <mergeCell ref="I72:K74"/>
    <mergeCell ref="L72:M72"/>
    <mergeCell ref="O72:P74"/>
    <mergeCell ref="Q72:R74"/>
    <mergeCell ref="V15:V17"/>
    <mergeCell ref="W15:Y17"/>
    <mergeCell ref="V21:V23"/>
    <mergeCell ref="W21:Y23"/>
    <mergeCell ref="V20:Y20"/>
    <mergeCell ref="W72:Y74"/>
    <mergeCell ref="V75:V77"/>
    <mergeCell ref="W75:Y77"/>
    <mergeCell ref="V68:Y68"/>
    <mergeCell ref="V56:Y56"/>
    <mergeCell ref="V44:Y44"/>
    <mergeCell ref="V60:V62"/>
    <mergeCell ref="W60:Y62"/>
    <mergeCell ref="V63:V65"/>
    <mergeCell ref="W63:Y65"/>
    <mergeCell ref="V69:V71"/>
    <mergeCell ref="W69:Y71"/>
    <mergeCell ref="V57:V59"/>
    <mergeCell ref="W57:Y59"/>
    <mergeCell ref="V51:V53"/>
    <mergeCell ref="W51:Y53"/>
    <mergeCell ref="AV36:AV38"/>
    <mergeCell ref="AW36:AY38"/>
    <mergeCell ref="AV39:AV41"/>
    <mergeCell ref="AW39:AY41"/>
    <mergeCell ref="AV45:AV47"/>
    <mergeCell ref="AW45:AY47"/>
    <mergeCell ref="AV24:AV26"/>
    <mergeCell ref="AW24:AY26"/>
    <mergeCell ref="AV27:AV29"/>
    <mergeCell ref="AW27:AY29"/>
    <mergeCell ref="AV33:AV35"/>
    <mergeCell ref="AW33:AY35"/>
    <mergeCell ref="AV44:AY44"/>
    <mergeCell ref="AZ60:AZ62"/>
    <mergeCell ref="BA60:BB62"/>
    <mergeCell ref="AZ63:AZ65"/>
    <mergeCell ref="BA63:BB65"/>
    <mergeCell ref="AZ66:AZ68"/>
    <mergeCell ref="BA66:BB68"/>
    <mergeCell ref="AV48:AV50"/>
    <mergeCell ref="AW48:AY50"/>
    <mergeCell ref="AV51:AV53"/>
    <mergeCell ref="AW51:AY53"/>
    <mergeCell ref="AZ57:AZ59"/>
    <mergeCell ref="BA57:BB59"/>
    <mergeCell ref="AZ56:BB56"/>
    <mergeCell ref="AW60:AY62"/>
    <mergeCell ref="AT63:AV65"/>
    <mergeCell ref="AW63:AY65"/>
    <mergeCell ref="AW66:AY68"/>
    <mergeCell ref="AS51:AU53"/>
  </mergeCells>
  <phoneticPr fontId="4"/>
  <printOptions horizontalCentered="1"/>
  <pageMargins left="0.59055118110236227" right="0.59055118110236227" top="0.51181102362204722" bottom="0.11811023622047245" header="0.31496062992125984" footer="0.31496062992125984"/>
  <pageSetup paperSize="8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予選リーグ(入力)</vt:lpstr>
      <vt:lpstr>'予選リーグ(入力)'!Print_Area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Uchiyama</dc:creator>
  <cp:lastModifiedBy>User</cp:lastModifiedBy>
  <cp:lastPrinted>2023-07-09T10:49:59Z</cp:lastPrinted>
  <dcterms:created xsi:type="dcterms:W3CDTF">2022-06-08T09:05:48Z</dcterms:created>
  <dcterms:modified xsi:type="dcterms:W3CDTF">2023-10-12T07:49:07Z</dcterms:modified>
</cp:coreProperties>
</file>